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<sst xmlns="http://schemas.openxmlformats.org/spreadsheetml/2006/main" count="234" uniqueCount="142">
  <si>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</si>
  <si>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</si>
  <si>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</si>
  <si>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</si>
  <si>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</si>
  <si>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</si>
  <si>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</si>
  <si>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</si>
  <si>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</si>
  <si>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</si>
  <si>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</si>
  <si>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</si>
  <si>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</si>
  <si>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</si>
  <si>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</si>
  <si>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</si>
  <si>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</si>
  <si>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2003-2004</t>
  </si>
  <si>
    <t xml:space="preserve">PROPOSED SPENDING PLAN </t>
  </si>
  <si>
    <t>2003-2004 Total Technology Access Fee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</si>
  <si>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</si>
  <si>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</si>
  <si>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</si>
  <si>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</si>
  <si>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</si>
  <si>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</si>
  <si>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and computer labs</t>
  </si>
  <si>
    <t>in classrooms and computer labs</t>
  </si>
  <si>
    <t>Middle Tennessee State University</t>
  </si>
  <si>
    <t>Emergency repair and replacement of instructional technology</t>
  </si>
  <si>
    <t>TABLE 1</t>
  </si>
  <si>
    <t>Description of Technology Access Fee Proposals &amp; Costs - July 1, 2003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</si>
  <si>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</si>
  <si>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</si>
  <si>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</si>
  <si>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</si>
  <si>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</si>
  <si>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</si>
  <si>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</si>
  <si>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</si>
  <si>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</si>
  <si>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</si>
  <si>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</si>
  <si>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</si>
  <si>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</si>
  <si>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</si>
  <si>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</si>
  <si>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Upgrades for Music lab</t>
  </si>
  <si>
    <t>Total category 2</t>
  </si>
  <si>
    <t>Master classrooms (new, renovated, and portable)</t>
  </si>
  <si>
    <t>K</t>
  </si>
  <si>
    <t>L</t>
  </si>
  <si>
    <t>M</t>
  </si>
  <si>
    <t>N</t>
  </si>
  <si>
    <t>Total category 3</t>
  </si>
  <si>
    <t>New Technology for HPERS research</t>
  </si>
  <si>
    <t>O</t>
  </si>
  <si>
    <t>P</t>
  </si>
  <si>
    <t>Q</t>
  </si>
  <si>
    <t>R</t>
  </si>
  <si>
    <t>S</t>
  </si>
  <si>
    <t>T</t>
  </si>
  <si>
    <t>Total category 4</t>
  </si>
  <si>
    <t>Business computer lab</t>
  </si>
  <si>
    <t>Library computer labs</t>
  </si>
  <si>
    <t>Instructional Technology Support Computer labs</t>
  </si>
  <si>
    <t>Adaptive Technology Lab</t>
  </si>
  <si>
    <t>Foreign Languages computer lab</t>
  </si>
  <si>
    <t>HPERS computer lab</t>
  </si>
  <si>
    <t>Journalism computer labs</t>
  </si>
  <si>
    <t>University Writing Center computer lab</t>
  </si>
  <si>
    <t>Math computer lab</t>
  </si>
  <si>
    <t>Nursing computer lab</t>
  </si>
  <si>
    <t>Computer Science computer lab</t>
  </si>
  <si>
    <t>Music computer lab</t>
  </si>
  <si>
    <t>Library electronic databases available on the Internet</t>
  </si>
  <si>
    <t>Total category 5</t>
  </si>
  <si>
    <t>Total category 6</t>
  </si>
  <si>
    <t xml:space="preserve">A </t>
  </si>
  <si>
    <t>Campus emergency repair and replacement</t>
  </si>
  <si>
    <t>Total category 7</t>
  </si>
  <si>
    <t>TOTAL ALL CATEGORIES</t>
  </si>
  <si>
    <t>**</t>
  </si>
  <si>
    <t>New master classroom for Sociology/Anthropology</t>
  </si>
  <si>
    <t>Master classroom equipment for the Honors College</t>
  </si>
  <si>
    <t>New master classroom for Criminal Justice</t>
  </si>
  <si>
    <t>New master classroom and upgrades to existing equipment for English</t>
  </si>
  <si>
    <t xml:space="preserve">New software for Computer Information Systems </t>
  </si>
  <si>
    <t xml:space="preserve">New electronics equipment for Physics &amp; Astronomy </t>
  </si>
  <si>
    <t>New master classroom for Physics</t>
  </si>
  <si>
    <t>New master classroom for Biology</t>
  </si>
  <si>
    <t xml:space="preserve">Optical mouse for all master classrooms in Business/Aerospace </t>
  </si>
  <si>
    <t>New master classroom for Math</t>
  </si>
  <si>
    <t>New master classroom for Foreign Languages</t>
  </si>
  <si>
    <t>Printers for Management and Marketing master classroom</t>
  </si>
  <si>
    <t>Portable master classroom for HPERS</t>
  </si>
  <si>
    <t>New laptops, software, and accessories for Library</t>
  </si>
  <si>
    <t>Upgrades to existing computers for Biology</t>
  </si>
  <si>
    <t>New printers and equipment upgrades for Instructional Technology</t>
  </si>
  <si>
    <t>Chemistry and Biology demonstration labs for Honors College</t>
  </si>
  <si>
    <t>New recording equipment and accessories for Speech &amp; Theatre</t>
  </si>
  <si>
    <t>New biochemical equipment for Chemistry</t>
  </si>
  <si>
    <t>New equipment and monitoring systems for Agribusiness/Agriscience</t>
  </si>
  <si>
    <t>New electronics, testing equipment and machinery for Engineering Technology</t>
  </si>
  <si>
    <t>Voice recognition software for Business Education (BMOM)</t>
  </si>
  <si>
    <t>Replacement printers for the University 24/7 lab</t>
  </si>
  <si>
    <t>Upgrades for Foreign Languages</t>
  </si>
  <si>
    <t xml:space="preserve">Upgrades to existing technology for HPERS </t>
  </si>
  <si>
    <t>Media design equipment for Journalism master classroom</t>
  </si>
  <si>
    <t>Polling equipment for Management and Marketing and Journalism</t>
  </si>
  <si>
    <t>Creation of two audio recording studios for Recording Industry</t>
  </si>
  <si>
    <t>Upgrades to music practice rooms</t>
  </si>
  <si>
    <t>Accounting databases</t>
  </si>
  <si>
    <t>New master classroom for Elementary and Special Education</t>
  </si>
  <si>
    <t>Digital photography equipment for Electronic Media</t>
  </si>
  <si>
    <t>Upgrade computer workstations for Computer Science</t>
  </si>
  <si>
    <t>Software upgrades for Geosciences</t>
  </si>
  <si>
    <t>Enhance Beowulf Cluster for Computer Science</t>
  </si>
  <si>
    <t>Software and models upgrades for Biology</t>
  </si>
  <si>
    <t>Equipment upgrades for Elementary and Special Education</t>
  </si>
  <si>
    <t>Upgrade of the Music library equipment</t>
  </si>
  <si>
    <t>New simulation models and software for Nursing</t>
  </si>
  <si>
    <t>New master classroom for Engineering Technology and Industrial Studies</t>
  </si>
  <si>
    <t>Projects to be funded from savings</t>
  </si>
  <si>
    <t>Connectivity for Baird Lane - Psychology</t>
  </si>
  <si>
    <t>Upgrade network for Journalism</t>
  </si>
  <si>
    <t>Annual software maintenance - ITD</t>
  </si>
  <si>
    <t>K.</t>
  </si>
  <si>
    <t>Student staffing 24/7 help desk - ITD</t>
  </si>
  <si>
    <t>Antispam software - ITD</t>
  </si>
  <si>
    <t xml:space="preserve">Upgrade academic building connectivity </t>
  </si>
  <si>
    <t>Expansion of wireless network</t>
  </si>
  <si>
    <t>Upgrade routers for campus backbone</t>
  </si>
  <si>
    <t>Purchase backup server</t>
  </si>
  <si>
    <t>Purchase Microsoft campus license</t>
  </si>
  <si>
    <t xml:space="preserve">   *12% maximum for student help ($474,247) will be enforced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</si>
  <si>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</si>
  <si>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</si>
  <si>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</si>
  <si>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</si>
  <si>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</si>
  <si>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Universally accessible workstations for Disabled Student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</si>
</sst>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D1">
      <selection activeCell="C33" sqref="C33"/>
    </sheetView>
  </sheetViews>
  <sheetFormatPr defaultColWidth="9.140625" defaultRowHeight="12.75"/>
  <cols>
    <col min="1" max="1" width="9.00390625" style="10" customWidth="1"/>
    <col min="2" max="2" width="3.7109375" style="9" customWidth="1"/>
    <col min="3" max="3" width="33.140625" style="9" customWidth="1"/>
    <col min="4" max="4" width="2.7109375" style="9" customWidth="1"/>
    <col min="5" max="5" width="9.7109375" style="10" customWidth="1"/>
    <col min="6" max="6" width="3.7109375" style="9" customWidth="1"/>
    <col min="7" max="7" width="10.7109375" style="9" customWidth="1"/>
    <col min="8" max="8" width="2.57421875" style="9" bestFit="1" customWidth="1"/>
    <col min="9" max="9" width="38.421875" style="9" customWidth="1"/>
    <col min="10" max="10" width="3.7109375" style="9" customWidth="1"/>
    <col min="11" max="11" width="13.140625" style="9" bestFit="1" customWidth="1"/>
    <col min="12" max="12" width="3.7109375" style="9" customWidth="1"/>
    <col min="13" max="13" width="11.28125" style="10" customWidth="1"/>
    <col min="14" max="14" width="3.7109375" style="9" customWidth="1"/>
    <col min="15" max="15" width="38.421875" style="9" customWidth="1"/>
    <col min="16" max="16" width="3.7109375" style="9" customWidth="1"/>
    <col min="17" max="17" width="13.140625" style="10" bestFit="1" customWidth="1"/>
    <col min="18" max="18" width="3.7109375" style="9" customWidth="1"/>
    <col min="19" max="16384" width="9.140625" style="9" customWidth="1"/>
  </cols>
  <sheetData>
    <row r="1" spans="1:18" ht="12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" customFormat="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1:18" s="1" customFormat="1" ht="12.7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1" customFormat="1" ht="12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" customFormat="1" ht="12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11" spans="1:18" ht="12.75">
      <c r="A11" s="29" t="s">
        <v>5</v>
      </c>
      <c r="B11" s="29"/>
      <c r="C11" s="29"/>
      <c r="D11" s="29"/>
      <c r="E11" s="29"/>
      <c r="F11" s="12"/>
      <c r="G11" s="29" t="s">
        <v>6</v>
      </c>
      <c r="H11" s="29"/>
      <c r="I11" s="29"/>
      <c r="J11" s="29"/>
      <c r="K11" s="29"/>
      <c r="L11" s="12"/>
      <c r="M11" s="32" t="s">
        <v>19</v>
      </c>
      <c r="N11" s="32"/>
      <c r="O11" s="32"/>
      <c r="P11" s="32"/>
      <c r="Q11" s="32"/>
      <c r="R11" s="12"/>
    </row>
    <row r="12" spans="1:18" ht="12.75">
      <c r="A12" s="31" t="s">
        <v>14</v>
      </c>
      <c r="B12" s="31"/>
      <c r="C12" s="31"/>
      <c r="D12" s="31"/>
      <c r="E12" s="31"/>
      <c r="F12" s="12"/>
      <c r="G12" s="31" t="s">
        <v>15</v>
      </c>
      <c r="H12" s="31"/>
      <c r="I12" s="31"/>
      <c r="J12" s="31"/>
      <c r="K12" s="31"/>
      <c r="L12" s="13"/>
      <c r="M12" s="31" t="s">
        <v>16</v>
      </c>
      <c r="N12" s="31"/>
      <c r="O12" s="31"/>
      <c r="P12" s="31"/>
      <c r="Q12" s="31"/>
      <c r="R12" s="12"/>
    </row>
    <row r="13" spans="6:18" ht="12.75">
      <c r="F13" s="12"/>
      <c r="L13" s="12"/>
      <c r="R13" s="12"/>
    </row>
    <row r="14" spans="3:18" ht="12.75">
      <c r="C14" s="29" t="s">
        <v>4</v>
      </c>
      <c r="D14" s="29"/>
      <c r="E14" s="29"/>
      <c r="F14" s="12"/>
      <c r="G14" s="14"/>
      <c r="H14" s="14"/>
      <c r="I14" s="29" t="s">
        <v>4</v>
      </c>
      <c r="J14" s="29"/>
      <c r="K14" s="29"/>
      <c r="L14" s="13"/>
      <c r="M14" s="15"/>
      <c r="N14" s="14"/>
      <c r="O14" s="29" t="s">
        <v>4</v>
      </c>
      <c r="P14" s="29"/>
      <c r="Q14" s="29"/>
      <c r="R14" s="13"/>
    </row>
    <row r="15" spans="1:18" ht="12.75">
      <c r="A15" s="16" t="s">
        <v>1</v>
      </c>
      <c r="C15" s="11" t="s">
        <v>2</v>
      </c>
      <c r="E15" s="16" t="s">
        <v>3</v>
      </c>
      <c r="F15" s="12"/>
      <c r="G15" s="11" t="s">
        <v>1</v>
      </c>
      <c r="I15" s="11" t="s">
        <v>2</v>
      </c>
      <c r="K15" s="11" t="s">
        <v>3</v>
      </c>
      <c r="L15" s="13"/>
      <c r="M15" s="16" t="s">
        <v>1</v>
      </c>
      <c r="N15" s="14"/>
      <c r="O15" s="11" t="s">
        <v>2</v>
      </c>
      <c r="P15" s="14"/>
      <c r="Q15" s="16" t="s">
        <v>3</v>
      </c>
      <c r="R15" s="12"/>
    </row>
    <row r="16" spans="1:18" ht="12.75">
      <c r="A16" s="10">
        <v>590538</v>
      </c>
      <c r="B16" s="17" t="s">
        <v>7</v>
      </c>
      <c r="C16" s="9" t="s">
        <v>136</v>
      </c>
      <c r="E16" s="10">
        <f>+DESCRIPTION!H11</f>
        <v>590538</v>
      </c>
      <c r="F16" s="12"/>
      <c r="G16" s="10">
        <v>3952062</v>
      </c>
      <c r="H16" s="17" t="s">
        <v>7</v>
      </c>
      <c r="I16" s="9" t="s">
        <v>136</v>
      </c>
      <c r="L16" s="12"/>
      <c r="M16" s="10">
        <v>4542600</v>
      </c>
      <c r="N16" s="17" t="s">
        <v>7</v>
      </c>
      <c r="O16" s="9" t="s">
        <v>136</v>
      </c>
      <c r="Q16" s="10">
        <v>590538</v>
      </c>
      <c r="R16" s="12"/>
    </row>
    <row r="17" spans="2:18" ht="12.75">
      <c r="B17" s="17"/>
      <c r="C17" s="9" t="s">
        <v>137</v>
      </c>
      <c r="F17" s="12"/>
      <c r="I17" s="9" t="s">
        <v>137</v>
      </c>
      <c r="L17" s="12"/>
      <c r="O17" s="9" t="s">
        <v>137</v>
      </c>
      <c r="R17" s="12"/>
    </row>
    <row r="18" spans="2:18" ht="12.75">
      <c r="B18" s="17"/>
      <c r="C18" s="9" t="s">
        <v>27</v>
      </c>
      <c r="F18" s="12"/>
      <c r="I18" s="9" t="s">
        <v>27</v>
      </c>
      <c r="L18" s="12"/>
      <c r="O18" s="9" t="s">
        <v>27</v>
      </c>
      <c r="R18" s="12"/>
    </row>
    <row r="19" spans="2:18" ht="12.75">
      <c r="B19" s="17"/>
      <c r="F19" s="12"/>
      <c r="H19" s="17" t="s">
        <v>8</v>
      </c>
      <c r="I19" s="9" t="s">
        <v>25</v>
      </c>
      <c r="K19" s="18">
        <v>281140.16</v>
      </c>
      <c r="L19" s="12"/>
      <c r="N19" s="17" t="s">
        <v>8</v>
      </c>
      <c r="O19" s="9" t="s">
        <v>25</v>
      </c>
      <c r="Q19" s="18">
        <f aca="true" t="shared" si="0" ref="Q19:Q24">+K19</f>
        <v>281140.16</v>
      </c>
      <c r="R19" s="12"/>
    </row>
    <row r="20" spans="2:18" ht="12.75">
      <c r="B20" s="17"/>
      <c r="F20" s="12"/>
      <c r="H20" s="17" t="s">
        <v>9</v>
      </c>
      <c r="I20" s="9" t="s">
        <v>21</v>
      </c>
      <c r="K20" s="19">
        <f>+DESCRIPTION!H46</f>
        <v>850108.41</v>
      </c>
      <c r="L20" s="12"/>
      <c r="N20" s="17" t="s">
        <v>9</v>
      </c>
      <c r="O20" s="9" t="s">
        <v>21</v>
      </c>
      <c r="Q20" s="18">
        <f t="shared" si="0"/>
        <v>850108.41</v>
      </c>
      <c r="R20" s="12"/>
    </row>
    <row r="21" spans="2:18" ht="12.75">
      <c r="B21" s="17"/>
      <c r="F21" s="12"/>
      <c r="H21" s="17" t="s">
        <v>10</v>
      </c>
      <c r="I21" s="9" t="s">
        <v>22</v>
      </c>
      <c r="K21" s="19">
        <f>+DESCRIPTION!H71</f>
        <v>1183780</v>
      </c>
      <c r="L21" s="12"/>
      <c r="N21" s="17" t="s">
        <v>10</v>
      </c>
      <c r="O21" s="9" t="s">
        <v>22</v>
      </c>
      <c r="Q21" s="18">
        <f t="shared" si="0"/>
        <v>1183780</v>
      </c>
      <c r="R21" s="12"/>
    </row>
    <row r="22" spans="6:18" ht="12.75">
      <c r="F22" s="12"/>
      <c r="H22" s="17" t="s">
        <v>11</v>
      </c>
      <c r="I22" s="9" t="s">
        <v>138</v>
      </c>
      <c r="K22" s="19">
        <f>+DESCRIPTION!H92</f>
        <v>851544</v>
      </c>
      <c r="L22" s="12"/>
      <c r="N22" s="17" t="s">
        <v>11</v>
      </c>
      <c r="O22" s="9" t="s">
        <v>138</v>
      </c>
      <c r="Q22" s="18">
        <f t="shared" si="0"/>
        <v>851544</v>
      </c>
      <c r="R22" s="12"/>
    </row>
    <row r="23" spans="6:18" ht="12.75">
      <c r="F23" s="12"/>
      <c r="H23" s="17" t="s">
        <v>12</v>
      </c>
      <c r="I23" s="9" t="s">
        <v>24</v>
      </c>
      <c r="K23" s="19">
        <f>+DESCRIPTION!H107</f>
        <v>685489.9</v>
      </c>
      <c r="L23" s="12"/>
      <c r="N23" s="17" t="s">
        <v>12</v>
      </c>
      <c r="O23" s="9" t="s">
        <v>24</v>
      </c>
      <c r="Q23" s="18">
        <f t="shared" si="0"/>
        <v>685489.9</v>
      </c>
      <c r="R23" s="12"/>
    </row>
    <row r="24" spans="6:18" ht="12.75">
      <c r="F24" s="12"/>
      <c r="H24" s="17" t="s">
        <v>13</v>
      </c>
      <c r="I24" s="9" t="s">
        <v>140</v>
      </c>
      <c r="K24" s="19">
        <f>+DESCRIPTION!H113</f>
        <v>100000</v>
      </c>
      <c r="L24" s="12"/>
      <c r="N24" s="17" t="s">
        <v>13</v>
      </c>
      <c r="O24" s="9" t="s">
        <v>140</v>
      </c>
      <c r="Q24" s="18">
        <f t="shared" si="0"/>
        <v>100000</v>
      </c>
      <c r="R24" s="12"/>
    </row>
    <row r="25" spans="6:18" ht="12.75">
      <c r="F25" s="12"/>
      <c r="I25" s="9" t="s">
        <v>139</v>
      </c>
      <c r="K25" s="19"/>
      <c r="L25" s="12"/>
      <c r="N25" s="17"/>
      <c r="O25" s="9" t="s">
        <v>139</v>
      </c>
      <c r="R25" s="12"/>
    </row>
    <row r="26" spans="6:18" ht="12.75">
      <c r="F26" s="12"/>
      <c r="L26" s="12"/>
      <c r="N26" s="17"/>
      <c r="R26" s="12"/>
    </row>
    <row r="27" spans="6:18" ht="12.75">
      <c r="F27" s="12"/>
      <c r="L27" s="12"/>
      <c r="R27" s="12"/>
    </row>
    <row r="28" spans="6:18" ht="12.75">
      <c r="F28" s="12"/>
      <c r="L28" s="12"/>
      <c r="N28" s="17"/>
      <c r="R28" s="12"/>
    </row>
    <row r="29" spans="1:18" ht="12.75">
      <c r="A29" s="20" t="s">
        <v>20</v>
      </c>
      <c r="E29" s="20" t="s">
        <v>20</v>
      </c>
      <c r="F29" s="12"/>
      <c r="G29" s="21" t="s">
        <v>20</v>
      </c>
      <c r="K29" s="21" t="s">
        <v>20</v>
      </c>
      <c r="L29" s="12"/>
      <c r="M29" s="10" t="s">
        <v>20</v>
      </c>
      <c r="N29" s="22"/>
      <c r="O29" s="22"/>
      <c r="P29" s="22"/>
      <c r="Q29" s="10" t="s">
        <v>20</v>
      </c>
      <c r="R29" s="12"/>
    </row>
    <row r="30" spans="1:18" ht="13.5" thickBot="1">
      <c r="A30" s="23">
        <f>SUM(A16)</f>
        <v>590538</v>
      </c>
      <c r="E30" s="24">
        <f>SUM(E16)</f>
        <v>590538</v>
      </c>
      <c r="F30" s="12"/>
      <c r="G30" s="24">
        <f>SUM(G16)</f>
        <v>3952062</v>
      </c>
      <c r="K30" s="25">
        <f>SUM(K19:K24)</f>
        <v>3952062.47</v>
      </c>
      <c r="L30" s="26"/>
      <c r="M30" s="23">
        <f>SUM(M16:M27)</f>
        <v>4542600</v>
      </c>
      <c r="Q30" s="24">
        <f>SUM(Q16:Q27)</f>
        <v>4542600.47</v>
      </c>
      <c r="R30" s="12"/>
    </row>
    <row r="31" spans="6:18" ht="13.5" thickTop="1">
      <c r="F31" s="12"/>
      <c r="L31" s="26"/>
      <c r="R31" s="12"/>
    </row>
    <row r="32" spans="6:18" ht="12.75">
      <c r="F32" s="27"/>
      <c r="R32" s="27"/>
    </row>
    <row r="33" spans="6:18" ht="12.75">
      <c r="F33" s="27"/>
      <c r="R33" s="27"/>
    </row>
    <row r="34" spans="6:18" ht="12.75">
      <c r="F34" s="27"/>
      <c r="R34" s="27"/>
    </row>
    <row r="35" spans="6:18" ht="12.75">
      <c r="F35" s="27"/>
      <c r="R35" s="27"/>
    </row>
    <row r="36" spans="6:18" ht="12.75">
      <c r="F36" s="27"/>
      <c r="R36" s="27"/>
    </row>
    <row r="37" spans="6:18" ht="12.75">
      <c r="F37" s="27"/>
      <c r="R37" s="27"/>
    </row>
    <row r="38" spans="3:18" ht="12.75">
      <c r="C38" s="28"/>
      <c r="F38" s="27"/>
      <c r="R38" s="27"/>
    </row>
    <row r="39" spans="6:18" ht="12.75">
      <c r="F39" s="27"/>
      <c r="R39" s="27"/>
    </row>
    <row r="40" spans="6:18" ht="12.75">
      <c r="F40" s="27"/>
      <c r="R40" s="27"/>
    </row>
  </sheetData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workbookViewId="0" topLeftCell="A1">
      <selection activeCell="C10" sqref="C10"/>
    </sheetView>
  </sheetViews>
  <sheetFormatPr defaultColWidth="9.140625" defaultRowHeight="12.75"/>
  <cols>
    <col min="1" max="2" width="4.00390625" style="0" customWidth="1"/>
    <col min="3" max="3" width="67.710937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28125" style="6" bestFit="1" customWidth="1"/>
    <col min="8" max="8" width="12.8515625" style="6" bestFit="1" customWidth="1"/>
  </cols>
  <sheetData>
    <row r="1" spans="1:8" s="1" customFormat="1" ht="12.75">
      <c r="A1" s="1" t="s">
        <v>30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31</v>
      </c>
      <c r="E3" s="3"/>
      <c r="F3" s="3"/>
      <c r="G3" s="5"/>
      <c r="H3" s="5"/>
      <c r="I3" s="3"/>
      <c r="J3" s="3"/>
      <c r="K3" s="3"/>
    </row>
    <row r="4" spans="4:11" s="1" customFormat="1" ht="18">
      <c r="D4" s="3"/>
      <c r="E4" s="3"/>
      <c r="F4" s="3"/>
      <c r="G4" s="5"/>
      <c r="H4" s="5"/>
      <c r="I4" s="3"/>
      <c r="J4" s="3"/>
      <c r="K4" s="3"/>
    </row>
    <row r="5" spans="5:11" s="1" customFormat="1" ht="18">
      <c r="E5" s="3"/>
      <c r="F5" s="3"/>
      <c r="G5" s="5"/>
      <c r="H5" s="5"/>
      <c r="I5" s="3"/>
      <c r="J5" s="3"/>
      <c r="K5" s="3"/>
    </row>
    <row r="6" ht="18">
      <c r="C6" s="3" t="s">
        <v>32</v>
      </c>
    </row>
    <row r="7" spans="1:8" s="1" customFormat="1" ht="12.75">
      <c r="A7" s="1">
        <v>1</v>
      </c>
      <c r="B7" s="1" t="s">
        <v>33</v>
      </c>
      <c r="G7" s="4"/>
      <c r="H7" s="4"/>
    </row>
    <row r="8" spans="2:7" ht="12.75">
      <c r="B8" t="s">
        <v>34</v>
      </c>
      <c r="C8" t="s">
        <v>35</v>
      </c>
      <c r="G8" s="6">
        <v>590538</v>
      </c>
    </row>
    <row r="9" ht="12.75">
      <c r="C9" t="s">
        <v>26</v>
      </c>
    </row>
    <row r="11" spans="5:8" s="1" customFormat="1" ht="12.75">
      <c r="E11" s="1" t="s">
        <v>36</v>
      </c>
      <c r="G11" s="4"/>
      <c r="H11" s="4">
        <v>590538</v>
      </c>
    </row>
    <row r="13" spans="3:8" s="3" customFormat="1" ht="18">
      <c r="C13" s="3" t="s">
        <v>37</v>
      </c>
      <c r="G13" s="5"/>
      <c r="H13" s="5"/>
    </row>
    <row r="15" spans="1:8" s="1" customFormat="1" ht="12.75">
      <c r="A15" s="1">
        <v>2</v>
      </c>
      <c r="B15" s="1" t="s">
        <v>25</v>
      </c>
      <c r="G15" s="4"/>
      <c r="H15" s="4"/>
    </row>
    <row r="16" spans="2:7" ht="12.75">
      <c r="B16" t="s">
        <v>34</v>
      </c>
      <c r="C16" t="s">
        <v>87</v>
      </c>
      <c r="G16" s="6">
        <v>10395</v>
      </c>
    </row>
    <row r="17" spans="2:7" ht="12.75">
      <c r="B17" t="s">
        <v>38</v>
      </c>
      <c r="C17" t="s">
        <v>96</v>
      </c>
      <c r="G17" s="6">
        <v>47336.4</v>
      </c>
    </row>
    <row r="18" spans="2:7" ht="12.75">
      <c r="B18" t="s">
        <v>39</v>
      </c>
      <c r="C18" t="s">
        <v>97</v>
      </c>
      <c r="G18" s="6">
        <v>40256.2</v>
      </c>
    </row>
    <row r="19" spans="2:7" ht="12.75">
      <c r="B19" t="s">
        <v>40</v>
      </c>
      <c r="C19" t="s">
        <v>141</v>
      </c>
      <c r="G19" s="6">
        <v>99706</v>
      </c>
    </row>
    <row r="20" spans="2:7" ht="12.75">
      <c r="B20" t="s">
        <v>41</v>
      </c>
      <c r="C20" t="s">
        <v>105</v>
      </c>
      <c r="G20" s="6">
        <v>7830</v>
      </c>
    </row>
    <row r="21" spans="2:7" ht="12.75">
      <c r="B21" t="s">
        <v>42</v>
      </c>
      <c r="C21" t="s">
        <v>106</v>
      </c>
      <c r="G21" s="6">
        <v>7899.98</v>
      </c>
    </row>
    <row r="22" spans="2:7" ht="12.75">
      <c r="B22" t="s">
        <v>43</v>
      </c>
      <c r="C22" t="s">
        <v>107</v>
      </c>
      <c r="G22" s="6">
        <v>6640.7</v>
      </c>
    </row>
    <row r="23" spans="2:7" ht="12.75">
      <c r="B23" t="s">
        <v>44</v>
      </c>
      <c r="C23" t="s">
        <v>115</v>
      </c>
      <c r="G23" s="6">
        <v>45600</v>
      </c>
    </row>
    <row r="24" spans="2:7" ht="12.75">
      <c r="B24" t="s">
        <v>45</v>
      </c>
      <c r="C24" t="s">
        <v>98</v>
      </c>
      <c r="G24" s="6">
        <v>10218</v>
      </c>
    </row>
    <row r="25" spans="2:7" ht="12.75">
      <c r="B25" t="s">
        <v>46</v>
      </c>
      <c r="C25" t="s">
        <v>47</v>
      </c>
      <c r="G25" s="6">
        <v>5257.88</v>
      </c>
    </row>
    <row r="27" spans="5:8" s="1" customFormat="1" ht="12.75">
      <c r="E27" s="1" t="s">
        <v>48</v>
      </c>
      <c r="G27" s="4"/>
      <c r="H27" s="4">
        <f>SUM(G16:G25)</f>
        <v>281140.16000000003</v>
      </c>
    </row>
    <row r="30" spans="1:8" s="1" customFormat="1" ht="12.75">
      <c r="A30" s="1">
        <v>3</v>
      </c>
      <c r="B30" s="1" t="s">
        <v>49</v>
      </c>
      <c r="G30" s="4"/>
      <c r="H30" s="4"/>
    </row>
    <row r="31" spans="2:7" ht="12.75">
      <c r="B31" t="s">
        <v>34</v>
      </c>
      <c r="C31" t="s">
        <v>83</v>
      </c>
      <c r="G31" s="6">
        <v>70475</v>
      </c>
    </row>
    <row r="32" spans="2:7" ht="12.75">
      <c r="B32" t="s">
        <v>38</v>
      </c>
      <c r="C32" t="s">
        <v>84</v>
      </c>
      <c r="G32" s="6">
        <v>99910</v>
      </c>
    </row>
    <row r="33" spans="2:7" ht="12.75">
      <c r="B33" t="s">
        <v>39</v>
      </c>
      <c r="C33" t="s">
        <v>85</v>
      </c>
      <c r="G33" s="6">
        <v>52675</v>
      </c>
    </row>
    <row r="34" spans="2:7" ht="12.75">
      <c r="B34" t="s">
        <v>40</v>
      </c>
      <c r="C34" t="s">
        <v>86</v>
      </c>
      <c r="G34" s="6">
        <v>91075</v>
      </c>
    </row>
    <row r="35" spans="2:7" ht="12.75">
      <c r="B35" t="s">
        <v>41</v>
      </c>
      <c r="C35" t="s">
        <v>89</v>
      </c>
      <c r="G35" s="6">
        <v>40275</v>
      </c>
    </row>
    <row r="36" spans="2:7" ht="12.75">
      <c r="B36" t="s">
        <v>42</v>
      </c>
      <c r="C36" t="s">
        <v>90</v>
      </c>
      <c r="G36" s="6">
        <v>75850</v>
      </c>
    </row>
    <row r="37" spans="2:7" ht="12.75">
      <c r="B37" t="s">
        <v>43</v>
      </c>
      <c r="C37" t="s">
        <v>91</v>
      </c>
      <c r="G37" s="6">
        <v>6623</v>
      </c>
    </row>
    <row r="38" spans="2:7" ht="12.75">
      <c r="B38" t="s">
        <v>44</v>
      </c>
      <c r="C38" t="s">
        <v>92</v>
      </c>
      <c r="G38" s="6">
        <v>51150</v>
      </c>
    </row>
    <row r="39" spans="2:7" ht="12.75">
      <c r="B39" t="s">
        <v>45</v>
      </c>
      <c r="C39" t="s">
        <v>93</v>
      </c>
      <c r="G39" s="6">
        <f>7500+62886.41</f>
        <v>70386.41</v>
      </c>
    </row>
    <row r="40" spans="2:7" ht="12.75">
      <c r="B40" t="s">
        <v>46</v>
      </c>
      <c r="C40" t="s">
        <v>108</v>
      </c>
      <c r="G40" s="6">
        <v>98954</v>
      </c>
    </row>
    <row r="41" spans="2:7" ht="12.75">
      <c r="B41" t="s">
        <v>50</v>
      </c>
      <c r="C41" t="s">
        <v>94</v>
      </c>
      <c r="G41" s="6">
        <v>5000</v>
      </c>
    </row>
    <row r="42" spans="2:7" ht="12.75">
      <c r="B42" t="s">
        <v>51</v>
      </c>
      <c r="C42" t="s">
        <v>113</v>
      </c>
      <c r="G42" s="6">
        <v>73750</v>
      </c>
    </row>
    <row r="43" spans="2:7" ht="12.75">
      <c r="B43" t="s">
        <v>52</v>
      </c>
      <c r="C43" t="s">
        <v>95</v>
      </c>
      <c r="G43" s="6">
        <v>17160</v>
      </c>
    </row>
    <row r="44" spans="2:7" ht="12.75">
      <c r="B44" t="s">
        <v>53</v>
      </c>
      <c r="C44" t="s">
        <v>122</v>
      </c>
      <c r="G44" s="6">
        <v>96825</v>
      </c>
    </row>
    <row r="46" spans="5:8" s="1" customFormat="1" ht="12.75">
      <c r="E46" s="1" t="s">
        <v>54</v>
      </c>
      <c r="G46" s="4"/>
      <c r="H46" s="4">
        <f>SUM(G31:G44)</f>
        <v>850108.41</v>
      </c>
    </row>
    <row r="49" spans="1:8" s="1" customFormat="1" ht="12.75">
      <c r="A49" s="1">
        <v>4</v>
      </c>
      <c r="B49" s="1" t="s">
        <v>22</v>
      </c>
      <c r="G49" s="4"/>
      <c r="H49" s="4"/>
    </row>
    <row r="50" spans="2:7" ht="12.75">
      <c r="B50" t="s">
        <v>34</v>
      </c>
      <c r="C50" t="s">
        <v>99</v>
      </c>
      <c r="G50" s="6">
        <v>67619</v>
      </c>
    </row>
    <row r="51" spans="2:7" ht="12.75">
      <c r="B51" t="s">
        <v>38</v>
      </c>
      <c r="C51" t="s">
        <v>87</v>
      </c>
      <c r="G51" s="6">
        <v>10395</v>
      </c>
    </row>
    <row r="52" spans="2:7" ht="12.75">
      <c r="B52" t="s">
        <v>39</v>
      </c>
      <c r="C52" t="s">
        <v>88</v>
      </c>
      <c r="G52" s="6">
        <v>39600</v>
      </c>
    </row>
    <row r="53" spans="2:7" ht="12.75">
      <c r="B53" t="s">
        <v>40</v>
      </c>
      <c r="C53" t="s">
        <v>100</v>
      </c>
      <c r="G53" s="6">
        <v>8669</v>
      </c>
    </row>
    <row r="54" spans="2:7" ht="12.75">
      <c r="B54" t="s">
        <v>41</v>
      </c>
      <c r="C54" t="s">
        <v>101</v>
      </c>
      <c r="G54" s="6">
        <v>174035</v>
      </c>
    </row>
    <row r="55" spans="2:7" ht="12.75">
      <c r="B55" t="s">
        <v>42</v>
      </c>
      <c r="C55" t="s">
        <v>102</v>
      </c>
      <c r="G55" s="6">
        <v>88965</v>
      </c>
    </row>
    <row r="56" spans="2:7" ht="12.75">
      <c r="B56" t="s">
        <v>43</v>
      </c>
      <c r="C56" t="s">
        <v>103</v>
      </c>
      <c r="G56" s="6">
        <v>199991</v>
      </c>
    </row>
    <row r="57" spans="2:7" ht="12.75">
      <c r="B57" t="s">
        <v>44</v>
      </c>
      <c r="C57" t="s">
        <v>104</v>
      </c>
      <c r="G57" s="6">
        <v>10110</v>
      </c>
    </row>
    <row r="58" spans="2:7" ht="12.75">
      <c r="B58" t="s">
        <v>45</v>
      </c>
      <c r="C58" t="s">
        <v>111</v>
      </c>
      <c r="G58" s="6">
        <v>179598</v>
      </c>
    </row>
    <row r="59" spans="2:7" ht="12.75">
      <c r="B59" t="s">
        <v>46</v>
      </c>
      <c r="C59" t="s">
        <v>112</v>
      </c>
      <c r="G59" s="6">
        <v>3500</v>
      </c>
    </row>
    <row r="60" spans="2:7" ht="12.75">
      <c r="B60" t="s">
        <v>50</v>
      </c>
      <c r="C60" t="s">
        <v>109</v>
      </c>
      <c r="G60" s="6">
        <v>53940</v>
      </c>
    </row>
    <row r="61" spans="2:7" ht="12.75">
      <c r="B61" t="s">
        <v>51</v>
      </c>
      <c r="C61" t="s">
        <v>110</v>
      </c>
      <c r="G61" s="6">
        <v>199996</v>
      </c>
    </row>
    <row r="62" spans="2:7" ht="12.75">
      <c r="B62" t="s">
        <v>52</v>
      </c>
      <c r="C62" t="s">
        <v>55</v>
      </c>
      <c r="G62" s="6">
        <v>47878</v>
      </c>
    </row>
    <row r="63" spans="2:7" ht="12.75">
      <c r="B63" t="s">
        <v>53</v>
      </c>
      <c r="C63" t="s">
        <v>114</v>
      </c>
      <c r="E63" s="6">
        <f>200000-99484</f>
        <v>100516</v>
      </c>
      <c r="F63" t="s">
        <v>82</v>
      </c>
      <c r="G63" s="6">
        <f>36628+62856</f>
        <v>99484</v>
      </c>
    </row>
    <row r="64" spans="2:6" ht="12.75">
      <c r="B64" t="s">
        <v>56</v>
      </c>
      <c r="C64" t="s">
        <v>116</v>
      </c>
      <c r="E64" s="6">
        <v>7925</v>
      </c>
      <c r="F64" t="s">
        <v>82</v>
      </c>
    </row>
    <row r="65" spans="2:6" ht="12.75">
      <c r="B65" t="s">
        <v>57</v>
      </c>
      <c r="C65" t="s">
        <v>117</v>
      </c>
      <c r="E65" s="6">
        <v>34638</v>
      </c>
      <c r="F65" t="s">
        <v>82</v>
      </c>
    </row>
    <row r="66" spans="2:6" ht="12.75">
      <c r="B66" t="s">
        <v>58</v>
      </c>
      <c r="C66" t="s">
        <v>118</v>
      </c>
      <c r="E66" s="6">
        <v>110852</v>
      </c>
      <c r="F66" t="s">
        <v>82</v>
      </c>
    </row>
    <row r="67" spans="2:6" ht="12.75">
      <c r="B67" t="s">
        <v>59</v>
      </c>
      <c r="C67" t="s">
        <v>119</v>
      </c>
      <c r="E67" s="6">
        <v>3994</v>
      </c>
      <c r="F67" t="s">
        <v>82</v>
      </c>
    </row>
    <row r="68" spans="2:6" ht="12.75">
      <c r="B68" t="s">
        <v>60</v>
      </c>
      <c r="C68" t="s">
        <v>120</v>
      </c>
      <c r="E68" s="6">
        <v>19235</v>
      </c>
      <c r="F68" t="s">
        <v>82</v>
      </c>
    </row>
    <row r="69" spans="2:6" ht="12.75">
      <c r="B69" t="s">
        <v>61</v>
      </c>
      <c r="C69" t="s">
        <v>121</v>
      </c>
      <c r="E69" s="6">
        <v>71330</v>
      </c>
      <c r="F69" t="s">
        <v>82</v>
      </c>
    </row>
    <row r="71" spans="3:8" s="1" customFormat="1" ht="12.75">
      <c r="C71" s="8"/>
      <c r="E71" s="1" t="s">
        <v>62</v>
      </c>
      <c r="G71" s="4"/>
      <c r="H71" s="4">
        <f>SUM(G50:G69)</f>
        <v>1183780</v>
      </c>
    </row>
    <row r="72" ht="12.75">
      <c r="C72" s="2"/>
    </row>
    <row r="75" spans="1:8" s="1" customFormat="1" ht="12.75">
      <c r="A75" s="1">
        <v>5</v>
      </c>
      <c r="B75" s="1" t="s">
        <v>23</v>
      </c>
      <c r="G75" s="4"/>
      <c r="H75" s="4"/>
    </row>
    <row r="76" spans="2:7" ht="12.75">
      <c r="B76" t="s">
        <v>34</v>
      </c>
      <c r="C76" t="s">
        <v>63</v>
      </c>
      <c r="G76" s="6">
        <v>164450</v>
      </c>
    </row>
    <row r="77" spans="2:7" ht="12.75">
      <c r="B77" t="s">
        <v>38</v>
      </c>
      <c r="C77" t="s">
        <v>64</v>
      </c>
      <c r="G77" s="6">
        <v>55900</v>
      </c>
    </row>
    <row r="78" spans="2:7" ht="12.75">
      <c r="B78" t="s">
        <v>39</v>
      </c>
      <c r="C78" t="s">
        <v>65</v>
      </c>
      <c r="G78" s="6">
        <v>86450</v>
      </c>
    </row>
    <row r="79" spans="2:7" ht="12.75">
      <c r="B79" t="s">
        <v>40</v>
      </c>
      <c r="C79" t="s">
        <v>66</v>
      </c>
      <c r="G79" s="6">
        <v>66950</v>
      </c>
    </row>
    <row r="80" spans="2:7" ht="12.75">
      <c r="B80" t="s">
        <v>41</v>
      </c>
      <c r="C80" t="s">
        <v>67</v>
      </c>
      <c r="G80" s="6">
        <v>11250</v>
      </c>
    </row>
    <row r="81" spans="2:7" ht="12.75">
      <c r="B81" t="s">
        <v>42</v>
      </c>
      <c r="C81" t="s">
        <v>68</v>
      </c>
      <c r="G81" s="6">
        <v>11700</v>
      </c>
    </row>
    <row r="82" spans="2:7" ht="12.75">
      <c r="B82" t="s">
        <v>43</v>
      </c>
      <c r="C82" t="s">
        <v>69</v>
      </c>
      <c r="G82" s="6">
        <v>36900</v>
      </c>
    </row>
    <row r="83" spans="2:7" ht="12.75">
      <c r="B83" t="s">
        <v>44</v>
      </c>
      <c r="C83" t="s">
        <v>70</v>
      </c>
      <c r="G83" s="6">
        <v>11700</v>
      </c>
    </row>
    <row r="84" spans="2:7" ht="12.75">
      <c r="B84" t="s">
        <v>45</v>
      </c>
      <c r="C84" t="s">
        <v>71</v>
      </c>
      <c r="G84" s="6">
        <v>15120</v>
      </c>
    </row>
    <row r="85" spans="2:7" ht="12.75">
      <c r="B85" t="s">
        <v>46</v>
      </c>
      <c r="C85" t="s">
        <v>72</v>
      </c>
      <c r="G85" s="6">
        <v>36900</v>
      </c>
    </row>
    <row r="86" spans="2:7" ht="12.75">
      <c r="B86" t="s">
        <v>44</v>
      </c>
      <c r="C86" t="s">
        <v>73</v>
      </c>
      <c r="G86" s="6">
        <v>24750</v>
      </c>
    </row>
    <row r="87" spans="2:7" ht="12.75">
      <c r="B87" t="s">
        <v>45</v>
      </c>
      <c r="C87" t="s">
        <v>74</v>
      </c>
      <c r="G87" s="6">
        <v>2250</v>
      </c>
    </row>
    <row r="88" spans="2:7" ht="12.75">
      <c r="B88" t="s">
        <v>46</v>
      </c>
      <c r="C88" t="s">
        <v>75</v>
      </c>
      <c r="G88" s="6">
        <v>275000</v>
      </c>
    </row>
    <row r="89" spans="2:7" ht="12.75">
      <c r="B89" t="s">
        <v>127</v>
      </c>
      <c r="C89" t="s">
        <v>128</v>
      </c>
      <c r="G89" s="6">
        <v>52224</v>
      </c>
    </row>
    <row r="90" ht="12.75">
      <c r="C90" t="s">
        <v>135</v>
      </c>
    </row>
    <row r="92" spans="5:8" s="1" customFormat="1" ht="12.75">
      <c r="E92" s="1" t="s">
        <v>76</v>
      </c>
      <c r="G92" s="4"/>
      <c r="H92" s="4">
        <f>SUM(G76:G91)</f>
        <v>851544</v>
      </c>
    </row>
    <row r="96" spans="1:8" s="1" customFormat="1" ht="12.75">
      <c r="A96" s="1">
        <v>6</v>
      </c>
      <c r="B96" s="1" t="s">
        <v>24</v>
      </c>
      <c r="G96" s="4"/>
      <c r="H96" s="4"/>
    </row>
    <row r="97" spans="2:7" ht="12.75">
      <c r="B97" t="s">
        <v>34</v>
      </c>
      <c r="C97" t="s">
        <v>124</v>
      </c>
      <c r="G97" s="6">
        <v>7292</v>
      </c>
    </row>
    <row r="98" spans="2:7" ht="12.75">
      <c r="B98" t="s">
        <v>38</v>
      </c>
      <c r="C98" t="s">
        <v>125</v>
      </c>
      <c r="G98" s="6">
        <v>20367.15</v>
      </c>
    </row>
    <row r="99" spans="2:7" ht="12.75">
      <c r="B99" t="s">
        <v>39</v>
      </c>
      <c r="C99" t="s">
        <v>126</v>
      </c>
      <c r="G99" s="6">
        <v>101170</v>
      </c>
    </row>
    <row r="100" spans="2:7" ht="12.75">
      <c r="B100" t="s">
        <v>40</v>
      </c>
      <c r="C100" t="s">
        <v>129</v>
      </c>
      <c r="G100" s="6">
        <v>80940</v>
      </c>
    </row>
    <row r="101" spans="2:7" ht="12.75">
      <c r="B101" t="s">
        <v>41</v>
      </c>
      <c r="C101" t="s">
        <v>130</v>
      </c>
      <c r="G101" s="6">
        <v>133278.75</v>
      </c>
    </row>
    <row r="102" spans="2:7" ht="12.75">
      <c r="B102" t="s">
        <v>42</v>
      </c>
      <c r="C102" t="s">
        <v>131</v>
      </c>
      <c r="G102" s="6">
        <v>132756</v>
      </c>
    </row>
    <row r="103" spans="2:7" ht="12.75">
      <c r="B103" t="s">
        <v>43</v>
      </c>
      <c r="C103" t="s">
        <v>132</v>
      </c>
      <c r="G103" s="6">
        <v>136686</v>
      </c>
    </row>
    <row r="104" spans="2:7" ht="12.75">
      <c r="B104" t="s">
        <v>44</v>
      </c>
      <c r="C104" t="s">
        <v>133</v>
      </c>
      <c r="G104" s="6">
        <v>18000</v>
      </c>
    </row>
    <row r="105" spans="2:7" ht="12.75">
      <c r="B105" t="s">
        <v>45</v>
      </c>
      <c r="C105" t="s">
        <v>134</v>
      </c>
      <c r="G105" s="6">
        <v>55000</v>
      </c>
    </row>
    <row r="107" spans="5:8" s="1" customFormat="1" ht="12.75">
      <c r="E107" s="1" t="s">
        <v>77</v>
      </c>
      <c r="G107" s="4"/>
      <c r="H107" s="4">
        <f>SUM(G97:G105)</f>
        <v>685489.9</v>
      </c>
    </row>
    <row r="110" spans="1:8" s="1" customFormat="1" ht="12.75">
      <c r="A110" s="1">
        <v>7</v>
      </c>
      <c r="B110" s="1" t="s">
        <v>29</v>
      </c>
      <c r="G110" s="4"/>
      <c r="H110" s="4"/>
    </row>
    <row r="111" spans="2:7" ht="12.75">
      <c r="B111" t="s">
        <v>78</v>
      </c>
      <c r="C111" t="s">
        <v>79</v>
      </c>
      <c r="G111" s="6">
        <v>100000</v>
      </c>
    </row>
    <row r="113" spans="5:8" s="1" customFormat="1" ht="12.75">
      <c r="E113" s="1" t="s">
        <v>80</v>
      </c>
      <c r="G113" s="4"/>
      <c r="H113" s="4">
        <v>100000</v>
      </c>
    </row>
    <row r="117" spans="1:10" s="1" customFormat="1" ht="12.75">
      <c r="A117" s="1" t="s">
        <v>81</v>
      </c>
      <c r="G117" s="4"/>
      <c r="H117" s="4">
        <f>SUM(H10:H114)</f>
        <v>4542600.470000001</v>
      </c>
      <c r="J117" s="8"/>
    </row>
    <row r="118" spans="3:10" ht="12.75">
      <c r="C118" s="2"/>
      <c r="J118" s="2"/>
    </row>
    <row r="119" spans="5:7" ht="12.75">
      <c r="E119" s="2">
        <f>SUM(E63:E69)</f>
        <v>348490</v>
      </c>
      <c r="F119" t="s">
        <v>82</v>
      </c>
      <c r="G119" s="7" t="s">
        <v>123</v>
      </c>
    </row>
  </sheetData>
  <printOptions/>
  <pageMargins left="0.75" right="0.75" top="1" bottom="1" header="0.5" footer="0.5"/>
  <pageSetup fitToHeight="2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whannah</cp:lastModifiedBy>
  <cp:lastPrinted>2003-04-21T20:05:37Z</cp:lastPrinted>
  <dcterms:created xsi:type="dcterms:W3CDTF">2000-12-13T17:56:22Z</dcterms:created>
  <dcterms:modified xsi:type="dcterms:W3CDTF">2004-03-23T19:49:05Z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</Properties>
</file>