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ocuments\Maria\TAF 2017-2018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PLAN!$A$1:$R$64</definedName>
  </definedNames>
  <calcPr calcId="162913"/>
  <fileRecoveryPr repairLoad="1"/>
</workbook>
</file>

<file path=xl/calcChain.xml><?xml version="1.0" encoding="utf-8"?>
<calcChain xmlns="http://schemas.openxmlformats.org/spreadsheetml/2006/main">
  <c r="K40" i="1" l="1"/>
  <c r="G40" i="1"/>
  <c r="A40" i="1"/>
  <c r="E40" i="1"/>
  <c r="E30" i="1"/>
  <c r="Q30" i="1"/>
  <c r="K30" i="1"/>
  <c r="Q35" i="1"/>
  <c r="Q34" i="1"/>
  <c r="Q33" i="1"/>
  <c r="M17" i="1"/>
  <c r="M16" i="1"/>
  <c r="M40" i="1" s="1"/>
  <c r="K42" i="1" l="1"/>
  <c r="Q40" i="1"/>
  <c r="Q42" i="1" s="1"/>
  <c r="E43" i="1"/>
  <c r="H67" i="2" l="1"/>
  <c r="H55" i="2" l="1"/>
  <c r="H45" i="2"/>
  <c r="H75" i="2" l="1"/>
  <c r="K24" i="1" s="1"/>
  <c r="H16" i="2"/>
  <c r="E24" i="1" s="1"/>
  <c r="H35" i="2"/>
  <c r="K18" i="1" s="1"/>
  <c r="Q18" i="1" s="1"/>
  <c r="H93" i="2"/>
  <c r="K28" i="1" s="1"/>
  <c r="Q28" i="1" s="1"/>
  <c r="K21" i="1"/>
  <c r="Q21" i="1" s="1"/>
  <c r="K22" i="1"/>
  <c r="Q22" i="1" s="1"/>
  <c r="K23" i="1"/>
  <c r="Q23" i="1" s="1"/>
  <c r="H87" i="2"/>
  <c r="K26" i="1" s="1"/>
  <c r="H81" i="2"/>
  <c r="K25" i="1" s="1"/>
  <c r="H22" i="2"/>
  <c r="E26" i="1" l="1"/>
  <c r="H25" i="2"/>
  <c r="Q24" i="1"/>
  <c r="Q26" i="1"/>
  <c r="Q25" i="1"/>
  <c r="H96" i="2"/>
  <c r="H99" i="2" l="1"/>
</calcChain>
</file>

<file path=xl/sharedStrings.xml><?xml version="1.0" encoding="utf-8"?>
<sst xmlns="http://schemas.openxmlformats.org/spreadsheetml/2006/main" count="174" uniqueCount="102">
  <si>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</si>
  <si>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</si>
  <si>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</si>
  <si>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</si>
  <si>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</si>
  <si>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</si>
  <si>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</si>
  <si>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</si>
  <si>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</si>
  <si>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</si>
  <si>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</si>
  <si>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</si>
  <si>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</si>
  <si>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</si>
  <si>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</si>
  <si>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</si>
  <si>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</si>
  <si>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</si>
  <si>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</si>
  <si>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</si>
  <si>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</si>
  <si>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</si>
  <si>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</si>
  <si>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</si>
  <si>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</si>
  <si>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</si>
  <si>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</si>
  <si>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</si>
  <si>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</si>
  <si>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</si>
  <si>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</si>
  <si>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</si>
  <si>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</si>
  <si>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</si>
  <si>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</si>
  <si>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</si>
  <si>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</si>
  <si>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</si>
  <si>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</si>
  <si>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</si>
  <si>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</si>
  <si>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</si>
  <si>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</si>
  <si>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</si>
  <si>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</si>
  <si>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</si>
  <si>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</si>
  <si>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</si>
  <si>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</si>
  <si>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</si>
  <si>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</si>
  <si>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</si>
  <si>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</si>
  <si>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</si>
  <si>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</si>
  <si>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</si>
  <si>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</si>
  <si>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</si>
  <si>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</si>
  <si>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</si>
  <si>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F</t>
  </si>
  <si>
    <t>G</t>
  </si>
  <si>
    <t>Recurring costs for computer labs (includes student staffing)</t>
  </si>
  <si>
    <t>Adaptive Technologies Computer Lab at Walker Library equipment and software (1821)</t>
  </si>
  <si>
    <t>University computer Lab at the Student Union Mac computers (1801)</t>
  </si>
  <si>
    <t>University Computer Lab at Walker Library computers and equipment (1826)</t>
  </si>
  <si>
    <t>University Computer Lab at KOM computers and servers (1827)</t>
  </si>
  <si>
    <t>Virtualization of Student Desktops  (1897)</t>
  </si>
  <si>
    <t>and computer labs (1898)</t>
  </si>
  <si>
    <t>Technology Upgrades to KOM 300 for Mathematical Sciences (1813)</t>
  </si>
  <si>
    <t>Technology Upgrades to Master Classrooms in the College of Media and Entertainmanet (1807)</t>
  </si>
  <si>
    <t>Technology Upgrades to KOM 105 and KOM 160 for University College (1810)</t>
  </si>
  <si>
    <t>Technology Upgrades to Master Classrooms for the College of Business (1825)</t>
  </si>
  <si>
    <t>Equipment for Aerospace (1829)</t>
  </si>
  <si>
    <t>Equipment and Software for the College of Liberal Arts (1806)</t>
  </si>
  <si>
    <t>Equipment for the College of Mass Communications (1808)</t>
  </si>
  <si>
    <t>Equipment for Agribusiness/Agriscience (1812)</t>
  </si>
  <si>
    <t>Software for Mathematical Sciences (1818)</t>
  </si>
  <si>
    <t>Equipment for the College of Behavioral and Health Sciences (1820)</t>
  </si>
  <si>
    <t>Software for Computer Information Systems (1822)</t>
  </si>
  <si>
    <t>University Computer Lab at BAS (1871)</t>
  </si>
  <si>
    <t>University Computer Lab at KOM (1879)</t>
  </si>
  <si>
    <t>Library electronic databases available on the Internet (1883)</t>
  </si>
  <si>
    <t>Various infrastructure projects from ITD in student academic space (1890)</t>
  </si>
  <si>
    <t>Campus emergency and scheduled repair and replacement (1868 and 1870)</t>
  </si>
  <si>
    <t>Purchase recurring annual maintenance/license for academic support software (1885)</t>
  </si>
  <si>
    <t>University Computer Lab at Walker Library (1872)</t>
  </si>
  <si>
    <t>Adaptive Technologies Computer Lab at Walker Library (1874)</t>
  </si>
  <si>
    <t>University Computer Lab at New Student Union (1875)</t>
  </si>
  <si>
    <t>University Print Management for Student Printing (1880)</t>
  </si>
  <si>
    <t>University Help Desk (1884)</t>
  </si>
  <si>
    <t>Description of Technology Access Fee Proposals &amp; Costs - July 1, 2017</t>
  </si>
  <si>
    <t>2017-2018</t>
  </si>
  <si>
    <t>Technology Upgrades to SFA 207 for the College of Liberal Arts (1805)</t>
  </si>
  <si>
    <t>2017-2018 Total Technology Access Fee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</si>
  <si>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</si>
  <si>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</si>
  <si>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</si>
  <si>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</si>
  <si>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</si>
  <si>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</si>
  <si>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 xml:space="preserve">ACTUAL EXPENDITURES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</si>
</sst>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zoomScaleNormal="100" workbookViewId="0">
      <selection activeCell="K35" sqref="K35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0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x14ac:dyDescent="0.2">
      <c r="A5" s="47" t="s">
        <v>92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x14ac:dyDescent="0.2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11" spans="1:18" x14ac:dyDescent="0.2">
      <c r="A11" s="46" t="s">
        <v>5</v>
      </c>
      <c r="B11" s="46"/>
      <c r="C11" s="46"/>
      <c r="D11" s="46"/>
      <c r="E11" s="46"/>
      <c r="F11" s="11"/>
      <c r="G11" s="46" t="s">
        <v>6</v>
      </c>
      <c r="H11" s="46"/>
      <c r="I11" s="46"/>
      <c r="J11" s="46"/>
      <c r="K11" s="46"/>
      <c r="L11" s="11"/>
      <c r="M11" s="50" t="s">
        <v>94</v>
      </c>
      <c r="N11" s="50"/>
      <c r="O11" s="50"/>
      <c r="P11" s="50"/>
      <c r="Q11" s="50"/>
      <c r="R11" s="11"/>
    </row>
    <row r="12" spans="1:18" x14ac:dyDescent="0.2">
      <c r="A12" s="49" t="s">
        <v>7</v>
      </c>
      <c r="B12" s="49"/>
      <c r="C12" s="49"/>
      <c r="D12" s="49"/>
      <c r="E12" s="49"/>
      <c r="F12" s="11"/>
      <c r="G12" s="49" t="s">
        <v>8</v>
      </c>
      <c r="H12" s="49"/>
      <c r="I12" s="49"/>
      <c r="J12" s="49"/>
      <c r="K12" s="49"/>
      <c r="L12" s="12"/>
      <c r="M12" s="49" t="s">
        <v>9</v>
      </c>
      <c r="N12" s="49"/>
      <c r="O12" s="49"/>
      <c r="P12" s="49"/>
      <c r="Q12" s="49"/>
      <c r="R12" s="11"/>
    </row>
    <row r="13" spans="1:18" x14ac:dyDescent="0.2">
      <c r="F13" s="11"/>
      <c r="L13" s="11"/>
      <c r="R13" s="11"/>
    </row>
    <row r="14" spans="1:18" x14ac:dyDescent="0.2">
      <c r="C14" s="46" t="s">
        <v>4</v>
      </c>
      <c r="D14" s="46"/>
      <c r="E14" s="46"/>
      <c r="F14" s="11"/>
      <c r="G14" s="13"/>
      <c r="H14" s="13"/>
      <c r="I14" s="46" t="s">
        <v>4</v>
      </c>
      <c r="J14" s="46"/>
      <c r="K14" s="46"/>
      <c r="L14" s="12"/>
      <c r="M14" s="14"/>
      <c r="N14" s="13"/>
      <c r="O14" s="46" t="s">
        <v>4</v>
      </c>
      <c r="P14" s="46"/>
      <c r="Q14" s="46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14">
        <v>251041</v>
      </c>
      <c r="C16" s="44" t="s">
        <v>95</v>
      </c>
      <c r="E16" s="14"/>
      <c r="F16" s="11"/>
      <c r="G16" s="14">
        <v>402705</v>
      </c>
      <c r="I16" s="44" t="s">
        <v>95</v>
      </c>
      <c r="K16" s="13"/>
      <c r="L16" s="12"/>
      <c r="M16" s="9">
        <f>+G16+A16</f>
        <v>653746</v>
      </c>
      <c r="N16" s="13"/>
      <c r="O16" s="44" t="s">
        <v>95</v>
      </c>
      <c r="P16" s="13"/>
      <c r="Q16" s="14"/>
      <c r="R16" s="11"/>
    </row>
    <row r="17" spans="1:18" x14ac:dyDescent="0.2">
      <c r="A17" s="14">
        <v>560942</v>
      </c>
      <c r="C17" s="44" t="s">
        <v>96</v>
      </c>
      <c r="E17" s="14"/>
      <c r="F17" s="11"/>
      <c r="G17" s="14">
        <v>3765815</v>
      </c>
      <c r="I17" s="44" t="s">
        <v>96</v>
      </c>
      <c r="K17" s="13"/>
      <c r="L17" s="12"/>
      <c r="M17" s="9">
        <f>+G17+A17</f>
        <v>4326757</v>
      </c>
      <c r="N17" s="13"/>
      <c r="O17" s="44" t="s">
        <v>96</v>
      </c>
      <c r="P17" s="13"/>
      <c r="Q17" s="14"/>
      <c r="R17" s="11"/>
    </row>
    <row r="18" spans="1:18" x14ac:dyDescent="0.2">
      <c r="B18" s="40">
        <v>1</v>
      </c>
      <c r="C18" s="8" t="s">
        <v>38</v>
      </c>
      <c r="F18" s="11"/>
      <c r="G18" s="9"/>
      <c r="H18" s="40">
        <v>1</v>
      </c>
      <c r="I18" s="8" t="s">
        <v>38</v>
      </c>
      <c r="K18" s="9">
        <f>+DESCRIPTION!H35</f>
        <v>519715</v>
      </c>
      <c r="L18" s="11"/>
      <c r="M18" s="8"/>
      <c r="N18" s="40">
        <v>1</v>
      </c>
      <c r="O18" s="8" t="s">
        <v>38</v>
      </c>
      <c r="Q18" s="9">
        <f>+K18+E18</f>
        <v>519715</v>
      </c>
      <c r="R18" s="11"/>
    </row>
    <row r="19" spans="1:18" x14ac:dyDescent="0.2">
      <c r="B19" s="40"/>
      <c r="C19" s="8" t="s">
        <v>39</v>
      </c>
      <c r="F19" s="11"/>
      <c r="H19" s="40"/>
      <c r="I19" s="8" t="s">
        <v>39</v>
      </c>
      <c r="L19" s="11"/>
      <c r="N19" s="40"/>
      <c r="O19" s="8" t="s">
        <v>39</v>
      </c>
      <c r="R19" s="11"/>
    </row>
    <row r="20" spans="1:18" x14ac:dyDescent="0.2">
      <c r="B20" s="40"/>
      <c r="C20" s="8" t="s">
        <v>15</v>
      </c>
      <c r="F20" s="11"/>
      <c r="H20" s="40"/>
      <c r="I20" s="8" t="s">
        <v>15</v>
      </c>
      <c r="L20" s="11"/>
      <c r="N20" s="40"/>
      <c r="O20" s="8" t="s">
        <v>15</v>
      </c>
      <c r="R20" s="11"/>
    </row>
    <row r="21" spans="1:18" x14ac:dyDescent="0.2">
      <c r="B21" s="40">
        <v>2</v>
      </c>
      <c r="C21" s="8" t="s">
        <v>14</v>
      </c>
      <c r="F21" s="11"/>
      <c r="H21" s="40">
        <v>2</v>
      </c>
      <c r="I21" s="8" t="s">
        <v>14</v>
      </c>
      <c r="K21" s="17">
        <f>+DESCRIPTION!H45</f>
        <v>143814</v>
      </c>
      <c r="L21" s="11"/>
      <c r="N21" s="40">
        <v>2</v>
      </c>
      <c r="O21" s="8" t="s">
        <v>14</v>
      </c>
      <c r="Q21" s="9">
        <f t="shared" ref="Q21:Q28" si="0">+K21+E21</f>
        <v>143814</v>
      </c>
      <c r="R21" s="11"/>
    </row>
    <row r="22" spans="1:18" x14ac:dyDescent="0.2">
      <c r="B22" s="40">
        <v>3</v>
      </c>
      <c r="C22" s="8" t="s">
        <v>46</v>
      </c>
      <c r="F22" s="11"/>
      <c r="H22" s="40">
        <v>3</v>
      </c>
      <c r="I22" s="8" t="s">
        <v>11</v>
      </c>
      <c r="K22" s="18">
        <f>+DESCRIPTION!H55</f>
        <v>188792</v>
      </c>
      <c r="L22" s="11"/>
      <c r="N22" s="40">
        <v>3</v>
      </c>
      <c r="O22" s="8" t="s">
        <v>11</v>
      </c>
      <c r="Q22" s="9">
        <f t="shared" si="0"/>
        <v>188792</v>
      </c>
      <c r="R22" s="11"/>
    </row>
    <row r="23" spans="1:18" x14ac:dyDescent="0.2">
      <c r="B23" s="40">
        <v>4</v>
      </c>
      <c r="C23" s="8" t="s">
        <v>47</v>
      </c>
      <c r="F23" s="11"/>
      <c r="H23" s="40">
        <v>4</v>
      </c>
      <c r="I23" s="8" t="s">
        <v>12</v>
      </c>
      <c r="K23" s="32">
        <f>+DESCRIPTION!H67</f>
        <v>932185</v>
      </c>
      <c r="L23" s="11"/>
      <c r="N23" s="40">
        <v>4</v>
      </c>
      <c r="O23" s="8" t="s">
        <v>12</v>
      </c>
      <c r="Q23" s="9">
        <f t="shared" si="0"/>
        <v>932185</v>
      </c>
      <c r="R23" s="11"/>
    </row>
    <row r="24" spans="1:18" x14ac:dyDescent="0.2">
      <c r="B24" s="40">
        <v>5</v>
      </c>
      <c r="C24" s="8" t="s">
        <v>40</v>
      </c>
      <c r="E24" s="9">
        <f>+DESCRIPTION!H16</f>
        <v>424747</v>
      </c>
      <c r="F24" s="11"/>
      <c r="H24" s="40">
        <v>5</v>
      </c>
      <c r="I24" s="8" t="s">
        <v>45</v>
      </c>
      <c r="K24" s="18">
        <f>+DESCRIPTION!H75</f>
        <v>464054</v>
      </c>
      <c r="L24" s="11"/>
      <c r="N24" s="40">
        <v>5</v>
      </c>
      <c r="O24" s="8" t="s">
        <v>40</v>
      </c>
      <c r="Q24" s="9">
        <f t="shared" si="0"/>
        <v>888801</v>
      </c>
      <c r="R24" s="11"/>
    </row>
    <row r="25" spans="1:18" x14ac:dyDescent="0.2">
      <c r="B25" s="40">
        <v>6</v>
      </c>
      <c r="C25" s="8" t="s">
        <v>13</v>
      </c>
      <c r="F25" s="11"/>
      <c r="H25" s="40">
        <v>6</v>
      </c>
      <c r="I25" s="8" t="s">
        <v>13</v>
      </c>
      <c r="K25" s="18">
        <f>+DESCRIPTION!H81</f>
        <v>390122</v>
      </c>
      <c r="L25" s="11"/>
      <c r="N25" s="40">
        <v>6</v>
      </c>
      <c r="O25" s="8" t="s">
        <v>13</v>
      </c>
      <c r="Q25" s="9">
        <f t="shared" si="0"/>
        <v>390122</v>
      </c>
      <c r="R25" s="11"/>
    </row>
    <row r="26" spans="1:18" x14ac:dyDescent="0.2">
      <c r="B26" s="40">
        <v>7</v>
      </c>
      <c r="C26" s="8" t="s">
        <v>57</v>
      </c>
      <c r="E26" s="9">
        <f>+DESCRIPTION!H22</f>
        <v>69295</v>
      </c>
      <c r="F26" s="11"/>
      <c r="H26" s="40">
        <v>7</v>
      </c>
      <c r="I26" s="8" t="s">
        <v>42</v>
      </c>
      <c r="K26" s="18">
        <f>+DESCRIPTION!H87</f>
        <v>231129</v>
      </c>
      <c r="L26" s="11"/>
      <c r="N26" s="40">
        <v>7</v>
      </c>
      <c r="O26" s="8" t="s">
        <v>42</v>
      </c>
      <c r="Q26" s="9">
        <f t="shared" si="0"/>
        <v>300424</v>
      </c>
      <c r="R26" s="11"/>
    </row>
    <row r="27" spans="1:18" x14ac:dyDescent="0.2">
      <c r="B27" s="40"/>
      <c r="C27" s="8" t="s">
        <v>58</v>
      </c>
      <c r="F27" s="11"/>
      <c r="H27" s="16"/>
      <c r="I27" s="8" t="s">
        <v>41</v>
      </c>
      <c r="K27" s="18"/>
      <c r="L27" s="11"/>
      <c r="N27" s="16"/>
      <c r="O27" s="8" t="s">
        <v>41</v>
      </c>
      <c r="R27" s="11"/>
    </row>
    <row r="28" spans="1:18" x14ac:dyDescent="0.2">
      <c r="B28" s="8">
        <v>8</v>
      </c>
      <c r="C28" s="8" t="s">
        <v>55</v>
      </c>
      <c r="E28" s="19"/>
      <c r="F28" s="11"/>
      <c r="H28" s="8">
        <v>8</v>
      </c>
      <c r="I28" s="8" t="s">
        <v>55</v>
      </c>
      <c r="K28" s="45">
        <f>+DESCRIPTION!H93</f>
        <v>475534</v>
      </c>
      <c r="L28" s="11"/>
      <c r="N28" s="8">
        <v>8</v>
      </c>
      <c r="O28" s="8" t="s">
        <v>55</v>
      </c>
      <c r="Q28" s="19">
        <f t="shared" si="0"/>
        <v>475534</v>
      </c>
      <c r="R28" s="11"/>
    </row>
    <row r="29" spans="1:18" x14ac:dyDescent="0.2">
      <c r="F29" s="11"/>
      <c r="K29" s="18"/>
      <c r="L29" s="11"/>
      <c r="R29" s="11"/>
    </row>
    <row r="30" spans="1:18" x14ac:dyDescent="0.2">
      <c r="C30" s="8" t="s">
        <v>97</v>
      </c>
      <c r="E30" s="9">
        <f>SUM(E18:E28)</f>
        <v>494042</v>
      </c>
      <c r="F30" s="11"/>
      <c r="I30" s="8" t="s">
        <v>97</v>
      </c>
      <c r="K30" s="18">
        <f>SUM(K18:K28)</f>
        <v>3345345</v>
      </c>
      <c r="L30" s="11"/>
      <c r="O30" s="8" t="s">
        <v>97</v>
      </c>
      <c r="Q30" s="9">
        <f>SUM(Q18:Q28)</f>
        <v>3839387</v>
      </c>
      <c r="R30" s="11"/>
    </row>
    <row r="31" spans="1:18" x14ac:dyDescent="0.2">
      <c r="F31" s="11"/>
      <c r="K31" s="18"/>
      <c r="L31" s="11"/>
      <c r="R31" s="11"/>
    </row>
    <row r="32" spans="1:18" x14ac:dyDescent="0.2">
      <c r="F32" s="11"/>
      <c r="K32" s="18"/>
      <c r="L32" s="11"/>
      <c r="R32" s="11"/>
    </row>
    <row r="33" spans="1:18" x14ac:dyDescent="0.2">
      <c r="C33" s="8" t="s">
        <v>98</v>
      </c>
      <c r="E33" s="9">
        <v>-842</v>
      </c>
      <c r="F33" s="11"/>
      <c r="I33" s="8" t="s">
        <v>98</v>
      </c>
      <c r="K33" s="18">
        <v>51445</v>
      </c>
      <c r="L33" s="11"/>
      <c r="O33" s="8" t="s">
        <v>98</v>
      </c>
      <c r="Q33" s="9">
        <f>+K33+E33</f>
        <v>50603</v>
      </c>
      <c r="R33" s="11"/>
    </row>
    <row r="34" spans="1:18" x14ac:dyDescent="0.2">
      <c r="C34" s="8" t="s">
        <v>99</v>
      </c>
      <c r="E34" s="9">
        <v>0</v>
      </c>
      <c r="F34" s="11"/>
      <c r="I34" s="8" t="s">
        <v>99</v>
      </c>
      <c r="K34" s="18">
        <v>505865</v>
      </c>
      <c r="L34" s="11"/>
      <c r="O34" s="8" t="s">
        <v>99</v>
      </c>
      <c r="Q34" s="9">
        <f>+K34+E34</f>
        <v>505865</v>
      </c>
      <c r="R34" s="11"/>
    </row>
    <row r="35" spans="1:18" x14ac:dyDescent="0.2">
      <c r="C35" s="8" t="s">
        <v>100</v>
      </c>
      <c r="E35" s="9">
        <v>318783</v>
      </c>
      <c r="F35" s="11"/>
      <c r="I35" s="8" t="s">
        <v>100</v>
      </c>
      <c r="K35" s="18">
        <v>265865</v>
      </c>
      <c r="L35" s="11"/>
      <c r="O35" s="8" t="s">
        <v>100</v>
      </c>
      <c r="Q35" s="9">
        <f>+K35+E35</f>
        <v>584648</v>
      </c>
      <c r="R35" s="11"/>
    </row>
    <row r="36" spans="1:18" x14ac:dyDescent="0.2">
      <c r="F36" s="11"/>
      <c r="L36" s="11"/>
      <c r="N36" s="16"/>
      <c r="R36" s="11"/>
    </row>
    <row r="37" spans="1:18" x14ac:dyDescent="0.2">
      <c r="F37" s="11"/>
      <c r="L37" s="11"/>
      <c r="R37" s="11"/>
    </row>
    <row r="38" spans="1:18" x14ac:dyDescent="0.2">
      <c r="F38" s="11"/>
      <c r="L38" s="11"/>
      <c r="N38" s="16"/>
      <c r="R38" s="11"/>
    </row>
    <row r="39" spans="1:18" x14ac:dyDescent="0.2">
      <c r="A39" s="19" t="s">
        <v>10</v>
      </c>
      <c r="E39" s="19" t="s">
        <v>10</v>
      </c>
      <c r="F39" s="11"/>
      <c r="G39" s="20" t="s">
        <v>10</v>
      </c>
      <c r="K39" s="20" t="s">
        <v>10</v>
      </c>
      <c r="L39" s="11"/>
      <c r="M39" s="9" t="s">
        <v>10</v>
      </c>
      <c r="N39" s="21"/>
      <c r="O39" s="21"/>
      <c r="P39" s="21"/>
      <c r="Q39" s="9" t="s">
        <v>10</v>
      </c>
      <c r="R39" s="11"/>
    </row>
    <row r="40" spans="1:18" ht="13.5" thickBot="1" x14ac:dyDescent="0.25">
      <c r="A40" s="22">
        <f>SUM(A16:A39)</f>
        <v>811983</v>
      </c>
      <c r="E40" s="23">
        <f>SUM(E30:E39)</f>
        <v>811983</v>
      </c>
      <c r="F40" s="11"/>
      <c r="G40" s="23">
        <f>SUM(G16:G39)</f>
        <v>4168520</v>
      </c>
      <c r="K40" s="24">
        <f>SUM(K30:K36)</f>
        <v>4168520</v>
      </c>
      <c r="L40" s="25"/>
      <c r="M40" s="22">
        <f>SUM(M16:M37)</f>
        <v>4980503</v>
      </c>
      <c r="Q40" s="23">
        <f>SUM(Q30:Q37)</f>
        <v>4980503</v>
      </c>
      <c r="R40" s="11"/>
    </row>
    <row r="41" spans="1:18" ht="13.5" thickTop="1" x14ac:dyDescent="0.2">
      <c r="F41" s="11"/>
      <c r="L41" s="25"/>
      <c r="R41" s="11"/>
    </row>
    <row r="42" spans="1:18" x14ac:dyDescent="0.2">
      <c r="F42" s="26"/>
      <c r="K42" s="18">
        <f>+G40-K40</f>
        <v>0</v>
      </c>
      <c r="Q42" s="9">
        <f>M40-Q40</f>
        <v>0</v>
      </c>
      <c r="R42" s="26"/>
    </row>
    <row r="43" spans="1:18" x14ac:dyDescent="0.2">
      <c r="E43" s="9">
        <f>A40-E40</f>
        <v>0</v>
      </c>
      <c r="F43" s="26"/>
      <c r="R43" s="26"/>
    </row>
    <row r="44" spans="1:18" x14ac:dyDescent="0.2">
      <c r="F44" s="26"/>
      <c r="R44" s="26"/>
    </row>
    <row r="45" spans="1:18" x14ac:dyDescent="0.2">
      <c r="F45" s="26"/>
      <c r="G45" s="21"/>
      <c r="H45" s="21"/>
      <c r="I45" s="21"/>
      <c r="J45" s="21"/>
      <c r="K45" s="21"/>
      <c r="R45" s="26"/>
    </row>
    <row r="46" spans="1:18" x14ac:dyDescent="0.2">
      <c r="F46" s="26"/>
      <c r="G46" s="21"/>
      <c r="H46" s="21"/>
      <c r="I46" s="43"/>
      <c r="J46" s="21"/>
      <c r="K46" s="21"/>
      <c r="R46" s="26"/>
    </row>
    <row r="47" spans="1:18" x14ac:dyDescent="0.2">
      <c r="F47" s="26"/>
      <c r="G47" s="21"/>
      <c r="H47" s="21"/>
      <c r="I47" s="43"/>
      <c r="J47" s="21"/>
      <c r="K47" s="21"/>
      <c r="R47" s="26"/>
    </row>
    <row r="48" spans="1:18" x14ac:dyDescent="0.2">
      <c r="F48" s="26"/>
      <c r="G48" s="21"/>
      <c r="H48" s="21"/>
      <c r="I48" s="43"/>
      <c r="J48" s="21"/>
      <c r="K48" s="21"/>
      <c r="R48" s="26"/>
    </row>
    <row r="49" spans="2:18" x14ac:dyDescent="0.2">
      <c r="F49" s="26"/>
      <c r="G49" s="21"/>
      <c r="H49" s="21"/>
      <c r="I49" s="43"/>
      <c r="J49" s="21"/>
      <c r="K49" s="21"/>
      <c r="R49" s="26"/>
    </row>
    <row r="50" spans="2:18" x14ac:dyDescent="0.2">
      <c r="F50" s="26"/>
      <c r="G50" s="21"/>
      <c r="H50" s="21"/>
      <c r="I50" s="21"/>
      <c r="J50" s="21"/>
      <c r="K50" s="21"/>
      <c r="R50" s="26"/>
    </row>
    <row r="51" spans="2:18" x14ac:dyDescent="0.2">
      <c r="C51" s="27"/>
      <c r="F51" s="26"/>
      <c r="G51" s="21"/>
      <c r="H51" s="21"/>
      <c r="I51" s="21"/>
      <c r="J51" s="21"/>
      <c r="K51" s="21"/>
      <c r="R51" s="26"/>
    </row>
    <row r="52" spans="2:18" x14ac:dyDescent="0.2">
      <c r="F52" s="26"/>
      <c r="G52" s="21"/>
      <c r="H52" s="21"/>
      <c r="I52" s="21"/>
      <c r="J52" s="21"/>
      <c r="K52" s="21"/>
      <c r="R52" s="26"/>
    </row>
    <row r="53" spans="2:18" x14ac:dyDescent="0.2">
      <c r="F53" s="26"/>
      <c r="G53" s="21"/>
      <c r="H53" s="21"/>
      <c r="I53" s="21"/>
      <c r="J53" s="21"/>
      <c r="K53" s="21"/>
      <c r="R53" s="26"/>
    </row>
    <row r="54" spans="2:18" x14ac:dyDescent="0.2">
      <c r="G54" s="21"/>
      <c r="H54" s="21"/>
      <c r="I54" s="21"/>
      <c r="J54" s="21"/>
      <c r="K54" s="21"/>
    </row>
    <row r="60" spans="2:18" x14ac:dyDescent="0.2">
      <c r="B60" s="34" t="s">
        <v>48</v>
      </c>
      <c r="C60" s="8" t="s">
        <v>49</v>
      </c>
    </row>
    <row r="61" spans="2:18" x14ac:dyDescent="0.2">
      <c r="C61" s="8" t="s">
        <v>50</v>
      </c>
    </row>
    <row r="62" spans="2:18" x14ac:dyDescent="0.2">
      <c r="C62" s="8" t="s">
        <v>16</v>
      </c>
    </row>
    <row r="63" spans="2:18" x14ac:dyDescent="0.2">
      <c r="C63" s="8" t="s">
        <v>51</v>
      </c>
    </row>
    <row r="64" spans="2:18" x14ac:dyDescent="0.2">
      <c r="C64" s="8" t="s">
        <v>59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workbookViewId="0">
      <selection activeCell="G92" sqref="G92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18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91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19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43</v>
      </c>
    </row>
    <row r="9" spans="1:11" s="1" customFormat="1" x14ac:dyDescent="0.2">
      <c r="A9" s="1">
        <v>5</v>
      </c>
      <c r="B9" s="1" t="s">
        <v>62</v>
      </c>
      <c r="G9" s="4"/>
      <c r="H9" s="4"/>
    </row>
    <row r="10" spans="1:11" x14ac:dyDescent="0.2">
      <c r="B10" t="s">
        <v>21</v>
      </c>
      <c r="C10" s="26" t="s">
        <v>86</v>
      </c>
      <c r="D10" s="29"/>
      <c r="E10" s="29"/>
      <c r="F10" s="29"/>
      <c r="G10" s="30">
        <v>45057</v>
      </c>
    </row>
    <row r="11" spans="1:11" x14ac:dyDescent="0.2">
      <c r="B11" t="s">
        <v>25</v>
      </c>
      <c r="C11" s="26" t="s">
        <v>87</v>
      </c>
      <c r="D11" s="29"/>
      <c r="E11" s="29"/>
      <c r="F11" s="29"/>
      <c r="G11" s="30">
        <v>28540</v>
      </c>
    </row>
    <row r="12" spans="1:11" x14ac:dyDescent="0.2">
      <c r="B12" t="s">
        <v>27</v>
      </c>
      <c r="C12" s="26" t="s">
        <v>88</v>
      </c>
      <c r="D12" s="29"/>
      <c r="E12" s="29"/>
      <c r="F12" s="29"/>
      <c r="G12" s="30">
        <v>13048</v>
      </c>
    </row>
    <row r="13" spans="1:11" x14ac:dyDescent="0.2">
      <c r="B13" s="8" t="s">
        <v>28</v>
      </c>
      <c r="C13" s="26" t="s">
        <v>89</v>
      </c>
      <c r="D13" s="29"/>
      <c r="E13" s="30"/>
      <c r="F13" s="29"/>
      <c r="G13" s="33">
        <v>257961</v>
      </c>
    </row>
    <row r="14" spans="1:11" x14ac:dyDescent="0.2">
      <c r="B14" s="8" t="s">
        <v>54</v>
      </c>
      <c r="C14" s="26" t="s">
        <v>90</v>
      </c>
      <c r="D14" s="29"/>
      <c r="E14" s="29"/>
      <c r="F14" s="29"/>
      <c r="G14" s="30">
        <v>80141</v>
      </c>
    </row>
    <row r="15" spans="1:11" x14ac:dyDescent="0.2">
      <c r="C15" s="29"/>
      <c r="G15" s="33"/>
    </row>
    <row r="16" spans="1:11" x14ac:dyDescent="0.2">
      <c r="C16" s="29"/>
      <c r="E16" s="1" t="s">
        <v>33</v>
      </c>
      <c r="G16" s="33"/>
      <c r="H16" s="4">
        <f>SUM(G10:G14)</f>
        <v>424747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17</v>
      </c>
      <c r="H19" s="4"/>
      <c r="J19" s="2"/>
    </row>
    <row r="20" spans="1:11" x14ac:dyDescent="0.2">
      <c r="B20" t="s">
        <v>35</v>
      </c>
      <c r="C20" s="26" t="s">
        <v>84</v>
      </c>
      <c r="D20" s="26"/>
      <c r="E20" s="30"/>
      <c r="G20" s="30">
        <v>69295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36</v>
      </c>
      <c r="H22" s="36">
        <f>+G20</f>
        <v>69295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52</v>
      </c>
      <c r="C25" s="3"/>
      <c r="E25" s="1"/>
      <c r="H25" s="4">
        <f>SUM(H16:H22)</f>
        <v>494042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24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20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21</v>
      </c>
      <c r="C31" s="8" t="s">
        <v>67</v>
      </c>
      <c r="D31"/>
      <c r="E31"/>
      <c r="F31"/>
      <c r="G31" s="6">
        <v>150479</v>
      </c>
      <c r="H31" s="6"/>
    </row>
    <row r="32" spans="1:11" s="3" customFormat="1" ht="12.75" customHeight="1" x14ac:dyDescent="0.25">
      <c r="A32"/>
      <c r="B32" t="s">
        <v>25</v>
      </c>
      <c r="C32" t="s">
        <v>22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68</v>
      </c>
      <c r="D33"/>
      <c r="E33"/>
      <c r="F33"/>
      <c r="G33" s="6">
        <v>369236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23</v>
      </c>
      <c r="F35"/>
      <c r="G35" s="6"/>
      <c r="H35" s="4">
        <f>SUM(G31:G34)</f>
        <v>519715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14</v>
      </c>
      <c r="G38" s="4"/>
      <c r="H38" s="4"/>
    </row>
    <row r="39" spans="1:8" x14ac:dyDescent="0.2">
      <c r="B39" t="s">
        <v>21</v>
      </c>
      <c r="C39" s="26" t="s">
        <v>64</v>
      </c>
      <c r="D39" s="29"/>
      <c r="E39" s="29"/>
      <c r="F39" s="29"/>
      <c r="G39" s="30">
        <v>9436</v>
      </c>
    </row>
    <row r="40" spans="1:8" x14ac:dyDescent="0.2">
      <c r="B40" t="s">
        <v>25</v>
      </c>
      <c r="C40" s="26" t="s">
        <v>63</v>
      </c>
      <c r="D40" s="29"/>
      <c r="E40" s="29"/>
      <c r="F40" s="29"/>
      <c r="G40" s="30">
        <v>24757</v>
      </c>
    </row>
    <row r="41" spans="1:8" x14ac:dyDescent="0.2">
      <c r="B41" t="s">
        <v>26</v>
      </c>
      <c r="C41" s="26" t="s">
        <v>65</v>
      </c>
      <c r="D41" s="29"/>
      <c r="E41" s="29"/>
      <c r="F41" s="29"/>
      <c r="G41" s="30">
        <v>47775</v>
      </c>
    </row>
    <row r="42" spans="1:8" x14ac:dyDescent="0.2">
      <c r="B42" t="s">
        <v>27</v>
      </c>
      <c r="C42" s="26" t="s">
        <v>66</v>
      </c>
      <c r="D42" s="29"/>
      <c r="E42" s="29"/>
      <c r="F42" s="29"/>
      <c r="G42" s="30">
        <v>61846</v>
      </c>
    </row>
    <row r="43" spans="1:8" x14ac:dyDescent="0.2">
      <c r="D43" s="29"/>
      <c r="E43" s="29"/>
      <c r="F43" s="29"/>
    </row>
    <row r="45" spans="1:8" s="1" customFormat="1" x14ac:dyDescent="0.2">
      <c r="E45" s="1" t="s">
        <v>29</v>
      </c>
      <c r="G45" s="4"/>
      <c r="H45" s="4">
        <f>SUM(G39:G42)</f>
        <v>143814</v>
      </c>
    </row>
    <row r="48" spans="1:8" s="1" customFormat="1" x14ac:dyDescent="0.2">
      <c r="A48" s="1">
        <v>3</v>
      </c>
      <c r="B48" s="1" t="s">
        <v>30</v>
      </c>
      <c r="G48" s="4"/>
      <c r="H48" s="4"/>
    </row>
    <row r="49" spans="1:10" x14ac:dyDescent="0.2">
      <c r="B49" t="s">
        <v>21</v>
      </c>
      <c r="C49" s="29" t="s">
        <v>93</v>
      </c>
      <c r="D49" s="29"/>
      <c r="E49" s="29"/>
      <c r="F49" s="29"/>
      <c r="G49" s="35">
        <v>60775</v>
      </c>
    </row>
    <row r="50" spans="1:10" x14ac:dyDescent="0.2">
      <c r="B50" t="s">
        <v>25</v>
      </c>
      <c r="C50" s="29" t="s">
        <v>70</v>
      </c>
      <c r="D50" s="29"/>
      <c r="E50" s="29"/>
      <c r="F50" s="29"/>
      <c r="G50" s="35">
        <v>48920</v>
      </c>
    </row>
    <row r="51" spans="1:10" x14ac:dyDescent="0.2">
      <c r="B51" t="s">
        <v>26</v>
      </c>
      <c r="C51" s="29" t="s">
        <v>71</v>
      </c>
      <c r="D51" s="29"/>
      <c r="E51" s="29"/>
      <c r="F51" s="29"/>
      <c r="G51" s="35">
        <v>16009</v>
      </c>
    </row>
    <row r="52" spans="1:10" x14ac:dyDescent="0.2">
      <c r="B52" t="s">
        <v>27</v>
      </c>
      <c r="C52" s="29" t="s">
        <v>69</v>
      </c>
      <c r="D52" s="29"/>
      <c r="E52" s="29"/>
      <c r="F52" s="29"/>
      <c r="G52" s="35">
        <v>50056</v>
      </c>
      <c r="I52" s="6"/>
    </row>
    <row r="53" spans="1:10" x14ac:dyDescent="0.2">
      <c r="B53" t="s">
        <v>28</v>
      </c>
      <c r="C53" s="29" t="s">
        <v>72</v>
      </c>
      <c r="D53" s="29"/>
      <c r="E53" s="29"/>
      <c r="F53" s="29"/>
      <c r="G53" s="35">
        <v>13032</v>
      </c>
    </row>
    <row r="55" spans="1:10" s="1" customFormat="1" x14ac:dyDescent="0.2">
      <c r="E55" s="1" t="s">
        <v>31</v>
      </c>
      <c r="G55" s="4"/>
      <c r="H55" s="4">
        <f>SUM(G49:G53)</f>
        <v>188792</v>
      </c>
      <c r="J55" s="7"/>
    </row>
    <row r="56" spans="1:10" x14ac:dyDescent="0.2">
      <c r="C56" s="26"/>
    </row>
    <row r="58" spans="1:10" s="1" customFormat="1" x14ac:dyDescent="0.2">
      <c r="A58" s="1">
        <v>4</v>
      </c>
      <c r="B58" s="1" t="s">
        <v>12</v>
      </c>
      <c r="D58" s="41"/>
      <c r="E58" s="41"/>
      <c r="F58" s="41"/>
      <c r="G58" s="42"/>
      <c r="H58" s="4"/>
    </row>
    <row r="59" spans="1:10" x14ac:dyDescent="0.2">
      <c r="B59" t="s">
        <v>21</v>
      </c>
      <c r="C59" s="26" t="s">
        <v>74</v>
      </c>
      <c r="G59" s="6">
        <v>231937</v>
      </c>
    </row>
    <row r="60" spans="1:10" x14ac:dyDescent="0.2">
      <c r="B60" t="s">
        <v>25</v>
      </c>
      <c r="C60" s="26" t="s">
        <v>75</v>
      </c>
      <c r="D60" s="29"/>
      <c r="E60" s="29"/>
      <c r="F60" s="29"/>
      <c r="G60" s="35">
        <v>196681</v>
      </c>
    </row>
    <row r="61" spans="1:10" x14ac:dyDescent="0.2">
      <c r="B61" t="s">
        <v>26</v>
      </c>
      <c r="C61" s="26" t="s">
        <v>76</v>
      </c>
      <c r="D61" s="29"/>
      <c r="E61" s="29"/>
      <c r="F61" s="29"/>
      <c r="G61" s="35">
        <v>58414</v>
      </c>
    </row>
    <row r="62" spans="1:10" x14ac:dyDescent="0.2">
      <c r="B62" t="s">
        <v>27</v>
      </c>
      <c r="C62" s="26" t="s">
        <v>77</v>
      </c>
      <c r="D62" s="29"/>
      <c r="E62" s="29"/>
      <c r="F62" s="29"/>
      <c r="G62" s="35">
        <v>32779</v>
      </c>
    </row>
    <row r="63" spans="1:10" x14ac:dyDescent="0.2">
      <c r="B63" t="s">
        <v>28</v>
      </c>
      <c r="C63" s="26" t="s">
        <v>78</v>
      </c>
      <c r="D63" s="29"/>
      <c r="E63" s="29"/>
      <c r="F63" s="29"/>
      <c r="G63" s="35">
        <v>173113</v>
      </c>
      <c r="J63" s="26"/>
    </row>
    <row r="64" spans="1:10" x14ac:dyDescent="0.2">
      <c r="B64" t="s">
        <v>60</v>
      </c>
      <c r="C64" t="s">
        <v>79</v>
      </c>
      <c r="D64" s="29"/>
      <c r="E64" s="29"/>
      <c r="F64" s="29"/>
      <c r="G64" s="35">
        <v>41719</v>
      </c>
      <c r="J64" s="26"/>
    </row>
    <row r="65" spans="1:10" x14ac:dyDescent="0.2">
      <c r="B65" t="s">
        <v>61</v>
      </c>
      <c r="C65" t="s">
        <v>73</v>
      </c>
      <c r="D65" s="29"/>
      <c r="E65" s="29"/>
      <c r="F65" s="29"/>
      <c r="G65" s="35">
        <v>197542</v>
      </c>
      <c r="J65" s="26"/>
    </row>
    <row r="67" spans="1:10" s="1" customFormat="1" x14ac:dyDescent="0.2">
      <c r="E67" s="1" t="s">
        <v>32</v>
      </c>
      <c r="G67" s="4"/>
      <c r="H67" s="4">
        <f>SUM(G58:G65)</f>
        <v>932185</v>
      </c>
    </row>
    <row r="70" spans="1:10" s="1" customFormat="1" x14ac:dyDescent="0.2">
      <c r="A70" s="1">
        <v>5</v>
      </c>
      <c r="B70" s="1" t="s">
        <v>44</v>
      </c>
      <c r="G70" s="4"/>
      <c r="H70" s="4"/>
    </row>
    <row r="71" spans="1:10" x14ac:dyDescent="0.2">
      <c r="B71" t="s">
        <v>21</v>
      </c>
      <c r="C71" s="26" t="s">
        <v>80</v>
      </c>
      <c r="D71" s="29"/>
      <c r="E71" s="30"/>
      <c r="F71" s="29"/>
      <c r="G71" s="30">
        <v>173607</v>
      </c>
    </row>
    <row r="72" spans="1:10" x14ac:dyDescent="0.2">
      <c r="B72" s="8" t="s">
        <v>25</v>
      </c>
      <c r="C72" s="26" t="s">
        <v>81</v>
      </c>
      <c r="D72" s="29"/>
      <c r="E72" s="30"/>
      <c r="F72" s="29"/>
      <c r="G72" s="30">
        <v>40447</v>
      </c>
    </row>
    <row r="73" spans="1:10" x14ac:dyDescent="0.2">
      <c r="B73" s="8" t="s">
        <v>26</v>
      </c>
      <c r="C73" s="26" t="s">
        <v>82</v>
      </c>
      <c r="D73" s="29"/>
      <c r="E73" s="30"/>
      <c r="F73" s="29"/>
      <c r="G73" s="30">
        <v>250000</v>
      </c>
    </row>
    <row r="75" spans="1:10" s="1" customFormat="1" x14ac:dyDescent="0.2">
      <c r="E75" s="1" t="s">
        <v>33</v>
      </c>
      <c r="G75" s="4"/>
      <c r="H75" s="4">
        <f>SUM(G71:G74)</f>
        <v>464054</v>
      </c>
    </row>
    <row r="78" spans="1:10" s="1" customFormat="1" x14ac:dyDescent="0.2">
      <c r="A78" s="1">
        <v>6</v>
      </c>
      <c r="B78" s="1" t="s">
        <v>13</v>
      </c>
      <c r="C78"/>
      <c r="G78" s="4"/>
      <c r="H78" s="4"/>
    </row>
    <row r="79" spans="1:10" x14ac:dyDescent="0.2">
      <c r="B79" t="s">
        <v>21</v>
      </c>
      <c r="C79" s="26" t="s">
        <v>83</v>
      </c>
      <c r="D79" s="29"/>
      <c r="E79" s="29"/>
      <c r="F79" s="29"/>
      <c r="G79" s="35">
        <v>390122</v>
      </c>
    </row>
    <row r="81" spans="1:11" s="1" customFormat="1" x14ac:dyDescent="0.2">
      <c r="C81"/>
      <c r="E81" s="1" t="s">
        <v>34</v>
      </c>
      <c r="G81" s="4"/>
      <c r="H81" s="4">
        <f>SUM(G79:G79)</f>
        <v>390122</v>
      </c>
    </row>
    <row r="82" spans="1:11" x14ac:dyDescent="0.2">
      <c r="C82" s="1"/>
    </row>
    <row r="84" spans="1:11" s="1" customFormat="1" x14ac:dyDescent="0.2">
      <c r="A84" s="1">
        <v>7</v>
      </c>
      <c r="B84" s="1" t="s">
        <v>17</v>
      </c>
      <c r="C84"/>
      <c r="G84" s="4"/>
      <c r="H84" s="4"/>
    </row>
    <row r="85" spans="1:11" x14ac:dyDescent="0.2">
      <c r="B85" t="s">
        <v>35</v>
      </c>
      <c r="C85" s="26" t="s">
        <v>84</v>
      </c>
      <c r="D85" s="29"/>
      <c r="E85" s="29"/>
      <c r="F85" s="29"/>
      <c r="G85" s="30">
        <v>231129</v>
      </c>
    </row>
    <row r="87" spans="1:11" s="1" customFormat="1" x14ac:dyDescent="0.2">
      <c r="C87" s="28"/>
      <c r="E87" s="1" t="s">
        <v>36</v>
      </c>
      <c r="G87" s="4"/>
      <c r="H87" s="37">
        <f>+G85</f>
        <v>231129</v>
      </c>
    </row>
    <row r="88" spans="1:11" s="1" customFormat="1" x14ac:dyDescent="0.2">
      <c r="C88" s="28"/>
      <c r="G88" s="4"/>
      <c r="H88" s="37"/>
    </row>
    <row r="89" spans="1:11" s="1" customFormat="1" x14ac:dyDescent="0.2">
      <c r="C89" s="28"/>
      <c r="G89" s="4"/>
      <c r="H89" s="37"/>
    </row>
    <row r="90" spans="1:11" s="1" customFormat="1" x14ac:dyDescent="0.2">
      <c r="A90" s="1">
        <v>8</v>
      </c>
      <c r="B90" s="1" t="s">
        <v>55</v>
      </c>
      <c r="C90" s="28"/>
      <c r="G90" s="4"/>
      <c r="H90" s="37"/>
    </row>
    <row r="91" spans="1:11" s="1" customFormat="1" x14ac:dyDescent="0.2">
      <c r="B91" s="8" t="s">
        <v>21</v>
      </c>
      <c r="C91" s="26" t="s">
        <v>85</v>
      </c>
      <c r="D91" s="8"/>
      <c r="E91" s="8"/>
      <c r="F91" s="8"/>
      <c r="G91" s="17">
        <v>475534</v>
      </c>
      <c r="H91" s="39"/>
    </row>
    <row r="92" spans="1:11" s="1" customFormat="1" x14ac:dyDescent="0.2">
      <c r="B92" s="8"/>
      <c r="C92" s="27"/>
      <c r="D92" s="8"/>
      <c r="E92" s="8"/>
      <c r="F92" s="8"/>
      <c r="G92" s="9"/>
      <c r="H92" s="39"/>
    </row>
    <row r="93" spans="1:11" s="1" customFormat="1" x14ac:dyDescent="0.2">
      <c r="B93" s="8"/>
      <c r="C93" s="27"/>
      <c r="D93" s="8"/>
      <c r="E93" s="1" t="s">
        <v>56</v>
      </c>
      <c r="F93" s="8"/>
      <c r="G93" s="9"/>
      <c r="H93" s="36">
        <f>+G91</f>
        <v>475534</v>
      </c>
    </row>
    <row r="94" spans="1:11" s="1" customFormat="1" x14ac:dyDescent="0.2">
      <c r="B94" s="8"/>
      <c r="C94" s="27"/>
      <c r="D94" s="8"/>
      <c r="E94" s="8"/>
      <c r="F94" s="8"/>
      <c r="G94" s="9"/>
      <c r="H94" s="39"/>
    </row>
    <row r="95" spans="1:11" s="1" customFormat="1" x14ac:dyDescent="0.2">
      <c r="C95" s="28"/>
      <c r="G95" s="4"/>
      <c r="H95" s="37"/>
    </row>
    <row r="96" spans="1:11" s="1" customFormat="1" x14ac:dyDescent="0.2">
      <c r="A96" s="1" t="s">
        <v>53</v>
      </c>
      <c r="C96" s="28"/>
      <c r="G96" s="4"/>
      <c r="H96" s="37">
        <f>SUM(H35:H93)</f>
        <v>3345345</v>
      </c>
      <c r="J96" s="7"/>
      <c r="K96" s="7"/>
    </row>
    <row r="97" spans="1:11" x14ac:dyDescent="0.2">
      <c r="C97" s="1"/>
    </row>
    <row r="99" spans="1:11" s="1" customFormat="1" x14ac:dyDescent="0.2">
      <c r="A99" s="1" t="s">
        <v>37</v>
      </c>
      <c r="C99"/>
      <c r="G99" s="4"/>
      <c r="H99" s="4">
        <f>+H96+H25</f>
        <v>3839387</v>
      </c>
      <c r="J99" s="7"/>
      <c r="K99" s="7"/>
    </row>
    <row r="100" spans="1:11" x14ac:dyDescent="0.2">
      <c r="C100" s="1"/>
      <c r="J100" s="2"/>
    </row>
    <row r="101" spans="1:11" x14ac:dyDescent="0.2">
      <c r="C101" s="2"/>
      <c r="D101" s="8"/>
      <c r="E101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2018-09-18T18:09:48Z</cp:lastPrinted>
  <dcterms:created xsi:type="dcterms:W3CDTF">2000-12-13T17:56:22Z</dcterms:created>
  <dcterms:modified xsi:type="dcterms:W3CDTF">2018-09-20T16:08:07Z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